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9040" windowHeight="15840" activeTab="5"/>
  </bookViews>
  <sheets>
    <sheet name="Πολυτεχνική" sheetId="1" r:id="rId1"/>
    <sheet name="Κοινωνικών και Ανθρωπιστικών Σπ" sheetId="8" r:id="rId2"/>
    <sheet name="Θετικών Επιστημών" sheetId="7" r:id="rId3"/>
    <sheet name="Επιστημων Υγείας" sheetId="6" r:id="rId4"/>
    <sheet name="Γεωπονικό" sheetId="5" r:id="rId5"/>
    <sheet name="Οικονομικών Επιστημών" sheetId="4" r:id="rId6"/>
  </sheets>
  <definedNames>
    <definedName name="skip1" localSheetId="0">Πολυτεχνική!$C$41</definedName>
    <definedName name="skip2" localSheetId="0">Πολυτεχνική!$C$24</definedName>
    <definedName name="top" localSheetId="0">Πολυτεχνική!$C$19</definedName>
  </definedNames>
  <calcPr calcId="19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1" i="4"/>
  <c r="N10"/>
  <c r="N9"/>
  <c r="N4"/>
  <c r="M5" i="5"/>
  <c r="M4"/>
  <c r="M4" i="7"/>
  <c r="M3"/>
  <c r="L10" i="8"/>
  <c r="L9"/>
  <c r="L8"/>
  <c r="L7"/>
  <c r="L6"/>
  <c r="L5"/>
  <c r="L17" i="1"/>
  <c r="L16"/>
  <c r="L11"/>
  <c r="L10"/>
  <c r="L9"/>
  <c r="L8"/>
  <c r="L7"/>
  <c r="L6"/>
  <c r="L5"/>
</calcChain>
</file>

<file path=xl/sharedStrings.xml><?xml version="1.0" encoding="utf-8"?>
<sst xmlns="http://schemas.openxmlformats.org/spreadsheetml/2006/main" count="698" uniqueCount="388">
  <si>
    <t>Ονοματεπώνυμο</t>
  </si>
  <si>
    <t>Ειδική κατηγορία</t>
  </si>
  <si>
    <t>Επισύναψη αρχείου</t>
  </si>
  <si>
    <t>ΣΤΑΥΡΟΣ ΣΟΥΡΑΒΛΑΣ</t>
  </si>
  <si>
    <t>Computer Science</t>
  </si>
  <si>
    <t>ΜΑΡΙΑ ΤΖΗΤΗΡΙΔΟΥ</t>
  </si>
  <si>
    <t>Medicine</t>
  </si>
  <si>
    <t>Earth and Planetary Sciences</t>
  </si>
  <si>
    <t>Environmental Sciences</t>
  </si>
  <si>
    <t>ΣΟΦΙΑ ΑΝΑΣΤΑΣΙΑΔΟΥ</t>
  </si>
  <si>
    <t>Multidisciplinary</t>
  </si>
  <si>
    <t>Engineering</t>
  </si>
  <si>
    <t>ΙΩΑΝΝΗΣ ΓΙΑΝΤΣΗΣ</t>
  </si>
  <si>
    <t>Biochemistry, Genetics and Molecular Biology</t>
  </si>
  <si>
    <t>Agricultural and Biological Sciences</t>
  </si>
  <si>
    <t>Μαρία (Μαρίζα) Γεωργάλου</t>
  </si>
  <si>
    <t>Arts and Humanities</t>
  </si>
  <si>
    <t>ΘΕΟΔΩΡΑ ΠΑΠΑΒΑΣΙΛΕΙΟΥ</t>
  </si>
  <si>
    <t>Physics and Astronomy</t>
  </si>
  <si>
    <t>ΕΛΕΝΗ ΓΡΙΒΑ</t>
  </si>
  <si>
    <t>Social Science (education, cultural studies, anthropology, κλπ)</t>
  </si>
  <si>
    <t>ΧΑΙΔΩ ΔΡΙΤΣΑΚΗ</t>
  </si>
  <si>
    <t>Economics, Econometrics and Finance</t>
  </si>
  <si>
    <t>https://rc.uowm.gr/wp-content/uploads/gravity_forms/9-1959c0bdf52d5bd178389e3b4336dea0/2022/06/Paper-Dritsaki-Niklis-Stamatiou.pdf</t>
  </si>
  <si>
    <t>Chemical Engineering</t>
  </si>
  <si>
    <t>ΔΑΤΣΙΟΣ ΖΑΧΑΡΙΑΣ</t>
  </si>
  <si>
    <t>ΒΕΝΤΟΥΛΗΣ ΙΩΑΝΝΗΣ</t>
  </si>
  <si>
    <t>Παναγιώτης Κυράτσης</t>
  </si>
  <si>
    <t>ΔΗΜΗΤΡΙΟΣ ΚΑΛΦΑΣ</t>
  </si>
  <si>
    <t>ΕΛΕΝΗ ΚΑΣΑΠΙΔΟΥ</t>
  </si>
  <si>
    <t>ΔΕΣΠΟΥΔΗ ΣΤΥΛΙΑΝΗ</t>
  </si>
  <si>
    <t>Business, Management and Accounting</t>
  </si>
  <si>
    <t>https://rc.uowm.gr/wp-content/uploads/gravity_forms/9-1959c0bdf52d5bd178389e3b4336dea0/2022/06/vraveio-Despoudi.zip</t>
  </si>
  <si>
    <t>ΒΑΪΤΣΑ ΓΙΑΝΝΟΥΛΗ</t>
  </si>
  <si>
    <t>Psychology</t>
  </si>
  <si>
    <t>Neuroscience</t>
  </si>
  <si>
    <t>ΚΑΡΑΓΙΑΝΝΗΣ ΒΑΪΟΣ</t>
  </si>
  <si>
    <t>ΔΗΜΗΤΡΙΟΣ ΠΑΠΟΥΤΣΗΣ</t>
  </si>
  <si>
    <t>ΘΕΟΔΩΡΟΣ ΖΥΓΚΙΡΙΔΗΣ</t>
  </si>
  <si>
    <t>Ευστράτιος Λοΐζου</t>
  </si>
  <si>
    <t>https://rc.uowm.gr/wp-content/uploads/gravity_forms/9-1959c0bdf52d5bd178389e3b4336dea0/2022/06/42.-AFR-02-2021_The-regional-economy-of-Central-SAM.pdf</t>
  </si>
  <si>
    <t>ΠΑΠΑΔΟΠΟΥΛΟΥ ΧΡΙΣΤΙΝΑ-ΙΩΑΝΝΑ</t>
  </si>
  <si>
    <t>https://rc.uowm.gr/wp-content/uploads/gravity_forms/9-1959c0bdf52d5bd178389e3b4336dea0/2022/06/Papadopoulou-Christina-Ioanna.pdf</t>
  </si>
  <si>
    <t>Αικατερίνη Φλωρά</t>
  </si>
  <si>
    <t>https://rc.uowm.gr/wp-content/uploads/gravity_forms/9-1959c0bdf52d5bd178389e3b4336dea0/2022/06/ECRJ-2021.pdf</t>
  </si>
  <si>
    <t>ΙΩΑΝΝΗΣ ΤΟΥΛΟΠΟΥΛΟΣ</t>
  </si>
  <si>
    <t>Mathematics</t>
  </si>
  <si>
    <t>ΕΥΑΓΓΕΛΟΣ ΚΑΖΑΚΟΣ</t>
  </si>
  <si>
    <t>Σοφία Ηλιάδου, Κηπουροπούλου Έφη, Κουρεμένου Ειρήνη</t>
  </si>
  <si>
    <t>ΝΙΚΟΛΑΟΣ ΤΣΟΥΝΗΣ</t>
  </si>
  <si>
    <t>https://rc.uowm.gr/wp-content/uploads/gravity_forms/9-1959c0bdf52d5bd178389e3b4336dea0/2022/06/reprint.pdf</t>
  </si>
  <si>
    <t>ΠΑΝΑΓΙΩΤΗΣ ΣΑΡΗΓΙΑΝΝΙΔΗΣ</t>
  </si>
  <si>
    <t>ΜΙΧΑΗΛ ΒΡΙΓΚΑΣ</t>
  </si>
  <si>
    <t>Νικόλαος Πλόσκας</t>
  </si>
  <si>
    <t>Decision Sciences</t>
  </si>
  <si>
    <t>ΛΑΜΠΡΟΠΟΥΛΟΣ ΑΘΑΝΑΣΙΟΣ</t>
  </si>
  <si>
    <t>Νικόλαος Πέλλας</t>
  </si>
  <si>
    <t>Αμαλία Τριανταφυλλιδου</t>
  </si>
  <si>
    <t>ΜΙΧΑΗΛ ΔΟΣΗΣ</t>
  </si>
  <si>
    <t>ΔΟΜΝΑ ΜΙΧΑΗΛ</t>
  </si>
  <si>
    <t>https://rc.uowm.gr/wp-content/uploads/gravity_forms/9-1959c0bdf52d5bd178389e3b4336dea0/2022/06/Σαπρίκης_ECRJ-2021.pdf</t>
  </si>
  <si>
    <t>Enhancing phenolic content of medicinal aromatic plants extracts-biofunctional foods preparation</t>
  </si>
  <si>
    <t>Plants</t>
  </si>
  <si>
    <t>Είναι earth and planetary science?</t>
  </si>
  <si>
    <t>Q1</t>
  </si>
  <si>
    <t>Samiotis Georgios</t>
  </si>
  <si>
    <t>Correlation of hexavalent chromium concentration to groundwater hydrochemical zones chemistry</t>
  </si>
  <si>
    <t>Groundwater for Sustainable Development</t>
  </si>
  <si>
    <t xml:space="preserve">Maria G. Ziagova, Charoula Mavromatidou, Georgios Samiotis and Elisavet Amanatidou </t>
  </si>
  <si>
    <t>Mavromatidou Charoula, Samiotis Georgios, Batsi Anna, Amanatidou Elisavet</t>
  </si>
  <si>
    <t>Assessment of Synechococcus elongatus PCC 7942 as an option for sustainable wastewater treatment</t>
  </si>
  <si>
    <t>Georgios Samiotis a, Kostas Stamatakisb and Elisavet Amanatidoua,*</t>
  </si>
  <si>
    <t>και οι 4 πδμ</t>
  </si>
  <si>
    <t>1 και 3 πδμ</t>
  </si>
  <si>
    <t>Water Science and Technology</t>
  </si>
  <si>
    <t>Q2</t>
  </si>
  <si>
    <t>George S. Maraslidis, Theodore L. Kottas, Markos G. Tsipouras and George F. Fragulis</t>
  </si>
  <si>
    <t>Maraslidis</t>
  </si>
  <si>
    <t>A Fuzzy Logic Controller for Double Inverted Pendulum on a Cart</t>
  </si>
  <si>
    <t>συνέδριο?</t>
  </si>
  <si>
    <t>The Contribution of Machine Learning and Eye-Tracking Technology in Autism Spectrum Disorder Research: A Systematic Review</t>
  </si>
  <si>
    <t>kollias</t>
  </si>
  <si>
    <t>Konstantinos-Filippos Kollias 1
, Christine K. Syriopoulou-Delli 2
, Panagiotis Sarigiannidis 3
and George F. Fragulis 1,*</t>
  </si>
  <si>
    <t>3 μελη πδμ</t>
  </si>
  <si>
    <t>Electronics (Switzerland)</t>
  </si>
  <si>
    <t>An Online Dynamic Examination System (ODES) based on open source software tools</t>
  </si>
  <si>
    <t>fragulis</t>
  </si>
  <si>
    <t>George F. Fragulis ∗ , Maria Papatsimouli, Lazaros Lazaridis, Ioannis A. Skordas</t>
  </si>
  <si>
    <t>Software Impacts</t>
  </si>
  <si>
    <t>δεν βρήκα το Q</t>
  </si>
  <si>
    <t>4 ΜΕΛΗ</t>
  </si>
  <si>
    <t>Deciphering the role of Ni particle size and nickel-ceria interfacial perimeter in the low-temperature CO2 methanation reaction over remarkably active Ni/CeO2 nanorods</t>
  </si>
  <si>
    <t>Georgios Varvoutis a,b , Maria Lykaki c , Sofia Stefa c , Vassilios Binas d , George E. Marnellos a,b , Michalis Konsolakis c,</t>
  </si>
  <si>
    <t>Georgios varvoutis</t>
  </si>
  <si>
    <t>Απορρίπτεται γιατί είναι 6</t>
  </si>
  <si>
    <t>2 ΜΕΛΗ</t>
  </si>
  <si>
    <t>Applied Catalysis B: Environmental</t>
  </si>
  <si>
    <t>παει στην Καλών Τεχνών</t>
  </si>
  <si>
    <t>CAD-Based 3D-FE Modelling of AISI-D3 Turning with Ceramic Tooling</t>
  </si>
  <si>
    <t>Panagiotis Kyratsis 1,* , Anastasios Tzotzis 2 , Angelos Markopoulos 3 and Nikolaos Tapoglou 4</t>
  </si>
  <si>
    <t>1 ΜΕΛΟΣ</t>
  </si>
  <si>
    <t>Machines</t>
  </si>
  <si>
    <t>Investigation into the Effect of Cutting Conditions in Turning on the Surface Properties of Filament Winding GFRP Pipe Rings</t>
  </si>
  <si>
    <t>Gabriel Mansour 1 , Panagiotis Kyratsis 2 , Apostolos Korlos 3 and Dimitrios Tzetzis 4,*</t>
  </si>
  <si>
    <t>INNOVATIVE PACKAGING DESIGN</t>
  </si>
  <si>
    <t>Milana Dobras1 , Athanasios Manavis2 , Panagiotis Kyratsis2</t>
  </si>
  <si>
    <t>δεν το βρισκω</t>
  </si>
  <si>
    <t>NNOVATIVE PACKAGING DESIGN</t>
  </si>
  <si>
    <t>A COMPUTATIONAL STUDY ON PRODUCT SHAPE GENERATION TO SUPPORT BRAND IDENTITY</t>
  </si>
  <si>
    <t>Milana Dobras1 , Athanasios Manavis2 , Panagiotis Kyratsis</t>
  </si>
  <si>
    <t>Athanasios Manavis, Panagiotis Kyratsis</t>
  </si>
  <si>
    <t>International Journal of Modern Manufacturing Technologies</t>
  </si>
  <si>
    <t>Q3</t>
  </si>
  <si>
    <t>Trochoidal Milling Path with Variable Feed. Application to the Machining of a Ti-6Al-4V Part</t>
  </si>
  <si>
    <t>César García-Hernández 1,* , Juan-José Garde-Barace 2 , Juan-Jesús Valdivia-Sánchez 2 , Pedro Ubieto-Artur 1 , José-Antonio Bueno-Pérez 3 , Basilio Cano-Álvarez 4 , Miguel-Ángel Alcázar-Sánchez 4 , Francisco Valdivia-Calvo 2 , Rubén Ponz-Cuenca 5 , José-Luis Huertas-Talón 1,2 and Panagiotis Kyratsis</t>
  </si>
  <si>
    <t>απορρίπτεται γιατί είναι 11</t>
  </si>
  <si>
    <t>EXPERIMENTAL STUDY ON THE HOLE QUALITY DURING ABRASIVE WATERJET DRILLING OF CFRP</t>
  </si>
  <si>
    <t>P Karmiris-Obratański1,2, N E Karkalos1 , D Skondras-Giousios1 , E-L Papazoglou1 , P Kyratsis3 , A P Markopoulos1</t>
  </si>
  <si>
    <t>6 ΜΕΛΗ-1 ΠΔΜ</t>
  </si>
  <si>
    <t>11 ΜΕΛΗ-1 ΠΔΜ</t>
  </si>
  <si>
    <t>απορρίπτεται γιατί είναι 6</t>
  </si>
  <si>
    <t>Fem-based comparative study of square &amp; rhombic insert machining performance during turning of aisi-d3 steel</t>
  </si>
  <si>
    <t>Anastasios Tzotzis1
, Nikolaos Efkolidis1
, Gheorghe Oancea2
, Panagiotis Kyratsis1</t>
  </si>
  <si>
    <t>CAD-BASED AUTOMATED G-CODE GENERATION FOR DRILLING OPERATIONS</t>
  </si>
  <si>
    <t>Anastasios Tzotzis, Athanasios Manavis, Nikolaos Efkolidis, Panagiotis Kyratsis</t>
  </si>
  <si>
    <t>Experimental and Statistical Study of Surface Roughness in CNC Slot Milling of AL 7075 Alloy Using Full and Fractional Factorial Design</t>
  </si>
  <si>
    <t>Nikolaos Fountasa
, Kyriaki -E. Aslanib, John Kechagiasc
, Panagiotis Kyratsisd, Nikolaos Vaxevanidisa,*</t>
  </si>
  <si>
    <t>Tribology in Industry</t>
  </si>
  <si>
    <t>A comparative analysis of Statistical and Computational Intelligence methodologies for the prediction of traffic-induced fine particulate matter and NO2</t>
  </si>
  <si>
    <t>Journal of Cleaner Production</t>
  </si>
  <si>
    <t>A Consistent Scheme for the Precise FDTD Modeling of the Graphene Interband Contribution</t>
  </si>
  <si>
    <t>Stamatios Amanatiadis 1, Theodoros Zygiridis 2, Tadao Ohtani3, Yasushi Kanai 4, and Nikolaos Kantartzis 1</t>
  </si>
  <si>
    <t>5 ΜΕΛΗ-1 ΠΔΜ</t>
  </si>
  <si>
    <t>IEEE Transactions on Magnetics</t>
  </si>
  <si>
    <t>Review and comparison of algorithms and software for mixed-integer derivative-free optimization</t>
  </si>
  <si>
    <t>Journal of Global Optimization</t>
  </si>
  <si>
    <t>Nikolaos Ploskas1 · Nikolaos V. Sahinidis2,</t>
  </si>
  <si>
    <t>Steam gasification of Greek lignite and its chars by co-feeding CO2 toward syngas production with an adjustable H2/CO ratio</t>
  </si>
  <si>
    <t>Athanasios Lampropoulos a
, Vassilios Binas b
, Michalis Konsolakis c,**,
George E. Marnellos a,d,*</t>
  </si>
  <si>
    <t>International Journal of Hydrogen Energy</t>
  </si>
  <si>
    <t>6 ΜΕΛΗ -2 ΜΕΛΗ</t>
  </si>
  <si>
    <t>Modal propagation characteristics and transient analysis of multiconductor
cable systems buried in lossy dispersive soils</t>
  </si>
  <si>
    <t>Modelling and simulation of a new cooperative algorithm for UAV
swarm coordination in mobile RF target tracking</t>
  </si>
  <si>
    <t>Yannis Spyridis a, Thomas Lagkas b,c, Panagiotis Sarigiannidis d,*, Jie Zhang a</t>
  </si>
  <si>
    <t>Simulation Modelling Practice and Theory</t>
  </si>
  <si>
    <t>Extending ADR mechanism for LoRa enabled mobile end-devices</t>
  </si>
  <si>
    <t>Vasileios Moysiadis a, Thomas Lagkas b, Vasileios Argyriou c, Antonios Sarigiannidis d,
Ioannis D. Moscholios e, Panagiotis Sarigiannidis</t>
  </si>
  <si>
    <t>6 ΜΕΛΗ-2 ΜΕΛΗ ΠΔΜ</t>
  </si>
  <si>
    <t>Machine Learning and Deep Learning in smart manufacturing: The
Smart Grid paradigm</t>
  </si>
  <si>
    <t>Computer Science Review</t>
  </si>
  <si>
    <t>Electric Power Systems Research</t>
  </si>
  <si>
    <t>T.A. Papadopoulos a, Z.G. Datsios b,c, A.I. Chrysochos d, P.N. Mikropoulos b, G.K. Papagiannis b,*</t>
  </si>
  <si>
    <t>A survey on FANET routing from a cross-layer design perspective</t>
  </si>
  <si>
    <t>Georgios Amponis a, Thomas Lagkas a, Panagiotis Sarigiannidis b, Vasileios Vitsas c,
Panagiotis Fouliras d, Shaohua Wane,∗</t>
  </si>
  <si>
    <t>Journal of Systems Architecture</t>
  </si>
  <si>
    <t>SPEAR SIEM: A Security Information and Event Management system for the
Smart Grid</t>
  </si>
  <si>
    <t>Panagiotis Radoglou-Grammatikis a, Panagiotis Sarigiannidis a,∗, Eider Iturbe b, Erkuden Rios b,
Saturnino Martinez b, Antonios Sarigiannidis c, Georgios Eftathopoulos d, Yannis Spyridis d,
Achilleas Sesis d, Nikolaos Vakakis e, Dimitrios Tzovaras e, Emmanouil Kafetzakis f,
Ioannis Giannoulakis f, Michalis Tzifas f, Alkiviadis Giannakoulias g, Michail Angelopoulos h,i,
Francisco Ramos j</t>
  </si>
  <si>
    <t>17 ΜΕΛΗ</t>
  </si>
  <si>
    <t>Computer Networks</t>
  </si>
  <si>
    <t>Smart Farming in Europe</t>
  </si>
  <si>
    <t>Unified Deep Learning Anomaly Detection and
Classification Approach for Smart Grid
Environments</t>
  </si>
  <si>
    <t>Ilias Siniosoglou, Panagiotis Radoglou-Grammatikis , Member, IEEE, Georgios Efstathopoulos,
Panagiotis Fouliras , and Panagiotis Sarigiannidis , Member, IEEE</t>
  </si>
  <si>
    <t>IEEE Transactions on Network and Service Management</t>
  </si>
  <si>
    <t>5 ΜΕΛΗ-3 ΠΔΜ</t>
  </si>
  <si>
    <t>Drone-Base-Station for Next-Generation
Internet-of-Things: A Comparison of Swarm
Intelligence Approaches</t>
  </si>
  <si>
    <t>DIMITRIOS PLIATSIOS 1 (Member, IEEE), SOTIRIOS K. GOUDOS 2 (Senior Member, IEEE),
THOMAS LAGKAS 3 (Senior Member, IEEE), VASILEIOS ARGYRIOU 4 (Member, IEEE),
ALEXANDROS-APOSTOLOS A. BOULOGEORGOS 5 (Senior Member, IEEE),
AND PANAGIOTIS SARIGIANNIDIS 1 (Member, IEEE)</t>
  </si>
  <si>
    <t>IEEE Open Journal of Antennas and Propagation</t>
  </si>
  <si>
    <t>6 ΜΕΛΗ-2 ΠΔΜ</t>
  </si>
  <si>
    <t>Sotirios P. Sotiroudis , Katherine Siakavara , Member, IEEE, Georgios P. Koudouridis,
Panagiotis Sarigiannidis , Member, IEEE, and Sotirios K. Goudos , Senior Member, IEEE</t>
  </si>
  <si>
    <t>Enhancing Machine Learning Models for Path Loss
Prediction Using Image Texture Techniques</t>
  </si>
  <si>
    <t>IEEE Antennas and Wireless Propagation Letters</t>
  </si>
  <si>
    <t>Fusing Diverse Input Modalities for Path Loss
Prediction: A Deep Learning Approach</t>
  </si>
  <si>
    <t>SOTIRIOS P. SOTIROUDIS1, PANAGIOTIS SARIGIANNIDIS 2, (Member, IEEE),
SOTIRIOS K. GOUDOS 1, (Senior Member, IEEE),
AND KATHERINE SIAKAVARA1, (Member, IEEE)</t>
  </si>
  <si>
    <t>IEEE Access</t>
  </si>
  <si>
    <t>Modeling, Detecting, and Mitigating Threats
Against Industrial Healthcare Systems: A
Combined Software Defined Networking and
Reinforcement Learning Approach</t>
  </si>
  <si>
    <t>Panagiotis Radoglou-Grammatikis , Member, IEEE, Konstantinos Rompolos,
Panagiotis Sarigiannidis , Member, IEEE, Vasileios Argyriou , Thomas Lagkas ,
Antonios Sarigiannidis , Sotirios Goudos , Senior Member, IEEE,
and Shaohua Wan , Senior Member, IEEE</t>
  </si>
  <si>
    <t>IEEE Transactions on Industrial Informatics</t>
  </si>
  <si>
    <t>8 ΑΤΟΜΑ-3 ΠΔΜ</t>
  </si>
  <si>
    <t>Multiservice Loss Models for Cloud
Radio Access Networks</t>
  </si>
  <si>
    <t>ISKANTER-ALEXANDROS CHOUSAINOV 1, IOANNIS D. MOSCHOLIOS 1,
PANAGIOTIS SARIGIANNIDIS 2, (Member, IEEE),
AND MICHAEL D. LOGOTHETIS 3, (Senior Member, IEEE)</t>
  </si>
  <si>
    <t>1 ΠΔΜ</t>
  </si>
  <si>
    <t>Optimized Joint Allocation of Radio, Optical, and
MEC Resources for the 5G and Beyond Fronthaul</t>
  </si>
  <si>
    <t>Thomas Lagkas , Senior Member, IEEE, Dimitrios Klonidis, Panagiotis Sarigiannidis , Member, IEEE,
and Ioannis Tomkos , Fellow, IEEE</t>
  </si>
  <si>
    <t>Smart Irrigation System for Precision
Agriculture—The AREThOU5A IoT Platform</t>
  </si>
  <si>
    <t>Achilles D. Boursianis , Member, IEEE, Maria S. Papadopoulou , Antonis Gotsis ,
Shaohua Wan , Senior Member, IEEE, Panagiotis Sarigiannidis , Member, IEEE,
Spyridon Nikolaidis , Senior Member, IEEE, and
Sotirios K. Goudos , Senior Member, IEEE</t>
  </si>
  <si>
    <t>7-1 ΠΔΜ</t>
  </si>
  <si>
    <t>IEEE Sensors Journal</t>
  </si>
  <si>
    <t>Oil Consumption Forecasting using ARIMA Models: An Empirical Study for Greece</t>
  </si>
  <si>
    <t>Chaido Dritsaki1 *, Dimitrios Niklis1 , Pavlos Stamatiou2</t>
  </si>
  <si>
    <t>International Journal of Energy Economics and Policy</t>
  </si>
  <si>
    <t>The regional economy of Central Macedonia: an application of the social accounting matrix</t>
  </si>
  <si>
    <t>Anthia Maniati Department of Agricultural Economics, Aristotle University of Thessaloniki, Thessaloniki, Greece Efstratios Loizou Division of Agricultural Economics, Department of Agriculture, University of Western Macedonia, Florina, Greece Dimitrios Psaltopoulos Department of Economics, Aristotle University of Thessaloniki, Thessaloniki, Greece, and Konstadinos Mattas Department of Agricultural Economics, Aristotle University of Thessaloniki, Thessaloniki, Greece</t>
  </si>
  <si>
    <t>Agricultural Finance Review</t>
  </si>
  <si>
    <t>The Knowledge Based Agricultural Bioeconomy:
A Bibliometric Network Analysis</t>
  </si>
  <si>
    <t>Christina-Ioanna Papadopoulou 1
, Efstratios Loizou 1
, Katerina Melfou 2 and Fotios Chatzitheodoridis 1,*</t>
  </si>
  <si>
    <t>5 ΜΕΛΗ</t>
  </si>
  <si>
    <t>Energies</t>
  </si>
  <si>
    <t>Modeling users’ acceptance of mobile social commerce:
the case of ‘Instagram checkout’</t>
  </si>
  <si>
    <t>Electronic Commerce Research</t>
  </si>
  <si>
    <t>The economic impact of climate change (CC) on the Greek economy</t>
  </si>
  <si>
    <t>Environment, Development and Sustainability</t>
  </si>
  <si>
    <t>AI applications of data sharing in agriculture 4.0: A framework for
role-based data access control</t>
  </si>
  <si>
    <t>International Journal of Information Management</t>
  </si>
  <si>
    <t>Artificial intelligence and food security: swarm
intelligence of AgriTech drones for smart AgriFood
operations</t>
  </si>
  <si>
    <t>Konstantina Spanaki, Erisa Karafili, Uthayasankar Sivarajah, Stella Despoudi
&amp; Zahir Irani</t>
  </si>
  <si>
    <t>ΕΊΝΑΙ 5 ΜΕΛΗ-1 ΠΔΜ</t>
  </si>
  <si>
    <t>Production Planning and Control</t>
  </si>
  <si>
    <t>Challenges in reducing food losses at producers’ level: the case of Greek
agricultural supply chain producers</t>
  </si>
  <si>
    <t>Stella Despoudi *</t>
  </si>
  <si>
    <t>Industrial Marketing Management</t>
  </si>
  <si>
    <t>Disruptive technologies in agricultural operations:
a systematic review of AI‑driven AgriTech research</t>
  </si>
  <si>
    <t>Konstantina Spanaki1 · Uthayasankar Sivarajah2 · Masoud Fakhimi3 ·
Stella Despoudi4,5 · Zahir Irani2</t>
  </si>
  <si>
    <t>Annals of Operations Research</t>
  </si>
  <si>
    <t>Είναι Decision Sciences</t>
  </si>
  <si>
    <t>Supply chain resilience in mindful
humanitarian aid organizations:
the role of big data analytics</t>
  </si>
  <si>
    <t>Denis Dennehy
National University of Ireland Galway, Galway, Ireland
John Oredo
University of Nairobi, Nairobi, Kenya
Konstantina Spanaki
Audencia Business School, Nantes, France
Stella Despoudi
University of Western Macedonia, Grevena, Greece and
Aston University, Birmingham, UK, and
Mike Fitzgibbon
University College Cork, Cork, Ireland</t>
  </si>
  <si>
    <t>International Journal of Operations and Production Management</t>
  </si>
  <si>
    <t>The role of circular economy principles and sustainable-oriented
innovation to enhance social, economic and environmental performance:
Evidence from Mexican SMEs</t>
  </si>
  <si>
    <t>Oscar Rodríguez-Espíndola a,*, Ana Cuevas-Romo b, Soumyadeb Chowdhury c,
Natalie Díaz-Acevedo d, Pavel Albores a, Stella Despoudi a,e, Chrisovalantis Malesios f,
Prasanta Dey a</t>
  </si>
  <si>
    <t>8 ΜΕΛΗ-1 ΠΔΜ</t>
  </si>
  <si>
    <t>International Journal of Production Economics</t>
  </si>
  <si>
    <t>ΓΙΑΓΚΟΠΟΥΛΟΣ Δ</t>
  </si>
  <si>
    <t>A combined finite element and hierarchical Deep learning
approach for structural health monitoring: Test on a pin-joint
composite truss structure</t>
  </si>
  <si>
    <t>Mechanical Systems and Signal Processing</t>
  </si>
  <si>
    <t>A model-based fatigue damage
estimation framework of large-scale
structural systems</t>
  </si>
  <si>
    <t>Structural Health Monitoring</t>
  </si>
  <si>
    <t>Treatment with ascorbic acid normalizes the aerobic capacity, antioxidant defence, and cell death pathways in thermally stressed Mytilus galloprovincialis</t>
  </si>
  <si>
    <t>Konstantinos Feidantsis a,* , Ioannis Georgoulis a,1 , Ioannis A. Giantsis b,1 , Basile Michaelidis</t>
  </si>
  <si>
    <t>Comparative Biochemistry and Physiology - B Biochemistry and Molecular Biology</t>
  </si>
  <si>
    <t>Assessment of Stocking Activities on the Native Brown Trout
Populations from Nestos River (Southern Balkans) Inferred by
mtDNA RFLP and Sequencing Analyses</t>
  </si>
  <si>
    <t>Ioannis A. Giantsis 1,2 , Argyrios Sapounidis 3
, Emmanouil Koutrakis 3 and Apostolos P. Apostolidis</t>
  </si>
  <si>
    <t>Applied Sciences (Switzerland)</t>
  </si>
  <si>
    <t>Feasibility of Application of Near Infrared Reflectance (NIR) Spectroscopy for the Prediction of the Chemical Composition of Traditional Sausages</t>
  </si>
  <si>
    <t>Eleni Kasapidou 1,* , Vasileios Papadopoulos 1 and Paraskevi Mitlianga 2</t>
  </si>
  <si>
    <t>3 ΠΔΜ</t>
  </si>
  <si>
    <t>Αυτή η κατηγορία δεν ανήκει σε αυτό το περιοδικό στο scopus</t>
  </si>
  <si>
    <t>An approach of landsenses ecology and
landsenseology in Greece</t>
  </si>
  <si>
    <t>2 ΠΔΜ</t>
  </si>
  <si>
    <t>International Journal of Sustainable Development and World Ecology</t>
  </si>
  <si>
    <t>Estimating value of the ecosystem services in the
urban and peri-urban green of a town Florina-
Greece, using the CVM</t>
  </si>
  <si>
    <t>D. G. Kalfas, D. T. Zagkas, E. I. Dragozi &amp; T. D. Zagkas</t>
  </si>
  <si>
    <t>A Survey on the Recent Advances of Deep Community Detection</t>
  </si>
  <si>
    <t>Stavros Souravlas 1,2,*
,† , Sofia Anastasiadou 2 and Stefanos Katsavounis 3,†</t>
  </si>
  <si>
    <t>1 ΜΕΛΟΣ ΠΔΜ</t>
  </si>
  <si>
    <t>Helicobacter pylori, Sleeve Gastrectomy, and Gastroesophageal
Reflux Disease: Is There a Relation?</t>
  </si>
  <si>
    <t>Michael Doulberis1,2,3 &amp; Apostolis Papaefthymiou2,3,4 &amp; Stergios A. Polyzos3 &amp; Georgios Kotronis2 &amp; Dimitra Gialamprinou2 &amp; Maria Tzitiridou-Chatzopoulou2,5 &amp; Maria Touloumtzi2 &amp; Jannis Kountouras</t>
  </si>
  <si>
    <t>8 ΜΕΛΗ</t>
  </si>
  <si>
    <t>Obesity Surgery</t>
  </si>
  <si>
    <t>The Impact of Information Systems Implementation in the
Greek Manufacturing Enterprises</t>
  </si>
  <si>
    <t xml:space="preserve">Paraskevi Kapetanopoulou 1,†, Antigoni Kouroutzi 2,† and Sofia Anastasiadou 3,*
</t>
  </si>
  <si>
    <t>Δεν υπάρχει αυτή η κατηγορία στο συγκεκριμένο περιοδικό. Υπάρχει Computer Science?</t>
  </si>
  <si>
    <t>Cognitive Impairment in Acute Heart Failure: Narrative Review</t>
  </si>
  <si>
    <t>Journal of Cardiovascular Development and Disease</t>
  </si>
  <si>
    <t>Emotional intelligence in midwifery
education and practice</t>
  </si>
  <si>
    <t>Archives of Hellenic Medicine</t>
  </si>
  <si>
    <t>Q4</t>
  </si>
  <si>
    <t>Μ. Κουράκος,
Δ. Παπουτσής,
Μ. Τζητηρίδου</t>
  </si>
  <si>
    <t>Avoidance of major bile duct injury during laparoscopic cholecystectomy. Beware of the signs. The significance of the Sulcus of Rouvier</t>
  </si>
  <si>
    <t>Raptis D, Penlidis M., Papathanasiou L., Kotoreni G., Pavlidis T., Beratze N., Velikoudi M., Stratinaki E., Tzitiridou M.*, Chatzimavroudis G., Papaziogas B.</t>
  </si>
  <si>
    <t>11 ΜΕΛΗ</t>
  </si>
  <si>
    <t>3 ΜΕΛΗ ΠΔΜ</t>
  </si>
  <si>
    <t>Surgical Chronicles</t>
  </si>
  <si>
    <t>11 ΜΕΛΗ-Q4</t>
  </si>
  <si>
    <t>Commentary: are blood and saliva sources
of COVID-19 spread?</t>
  </si>
  <si>
    <t>A. PAPAEFTHYMIOU1,2, M. DOULBERIS2,3, S.A. POLYZOS4,
I. ROMIOPOULOS2, Α. BERDENI2, C. ZAVOS2,
E. VARDAKA2,5, M. TZITIRIDOU5,6, J. KOUNTOURAS2</t>
  </si>
  <si>
    <t>2 ΜΕΛΟΣ ΠΔΜ</t>
  </si>
  <si>
    <t>European Review for Medical and Pharmacological Sciences</t>
  </si>
  <si>
    <t>9 ΜΕΛΗ</t>
  </si>
  <si>
    <t>Evaluation of breastfeeding attitudes and education
of Greek gynecology professionals to improve the
educational curriculum of Obstetrics &amp; Gynecology
Departments</t>
  </si>
  <si>
    <t>12 ΜΕΛΗ</t>
  </si>
  <si>
    <t>12 ΜΕΛΗ-ΔΕΝ ΤΗ ΒΡΙΣΚΩ</t>
  </si>
  <si>
    <t>Evaluation of Breastfeeding Attitudes, Education,
and Training Among Gynecology Healthcare
Professionals in Greece</t>
  </si>
  <si>
    <t>Laparoscopic Enucleation of Leiomyoma of the gastroesophageal junction – A Case Report</t>
  </si>
  <si>
    <t>Penlidis M., Beratze Ν., Kourgiali Ch., Stratinaki E., Kiose I., Chatzopoulou D., Atmatzidis S., Raptis D., Kiroplastis K., Tzitiridou M.*, Chatzimavoudis G., Galanis I., Papaziogas B.</t>
  </si>
  <si>
    <t>Laparoscopic internal hernia repair after Roux-en-Y gastric bypass</t>
  </si>
  <si>
    <t>Raptis D, Lostoridis E., Beradze N, Penlidis M, Pavlidis T., Kotoreni G., Gotti K., Martzivanou E., Kyriakidou E., Tzitiridou M.*, Chatzimavroudis G., Papaziogas B.</t>
  </si>
  <si>
    <t>Impact of Helicobacter pylori-Related Metabolic Syndrome
Parameters on Arterial Hypertension</t>
  </si>
  <si>
    <t>Jannis Kountouras 1,*, Apostolis Papaefthymiou 1,2,3 , Stergios A. Polyzos 3 , Georgia Deretzi 4,
Elisabeth Vardaka 5, Elpidoforos S. Soteriades 6,7, Maria Tzitiridou-Chatzopoulou 1,8 ,
Paraskevas Gkolfakis 9,10 , Kyriaki Karafyllidou 11 and Michael Doulberis 1,3,12</t>
  </si>
  <si>
    <t>Microorganisms</t>
  </si>
  <si>
    <t>10 ΜΕΛΗ</t>
  </si>
  <si>
    <t>Healing pattern of the cervical stroma following cold coagulation
treatment for cervical intraepithelial neoplasia: A case report</t>
  </si>
  <si>
    <t>DIMITRIOS PAPOUTSIS1,2, JOANNA WILLIAMS3, MARTYN UNDERWOOD1 and WILLIAM PARRY‑SMITH1</t>
  </si>
  <si>
    <t>Oncology Letters</t>
  </si>
  <si>
    <t>Human rights restrictions during COVID-19 pandemic
– Healthcare students’ perceptions</t>
  </si>
  <si>
    <t>E Kazakos1, P Farmaki2, N Leventi3, A Vodenitcharova3, K Popova3,
S Velikov3, A Yanakieva3
1Faculty of Midwifery, School of Health Sciences, University of Western
Macedonia, Ptolemaida, Greece
2Department of Accoounting and Finance, University of Western
Macedonia, Kozani, Greece
3Faculty of Public Health, Medical University - Sofia, Sofia, Bulgaria
Contact: ekazakos@gmail.com</t>
  </si>
  <si>
    <t>Health sciences students’ perception on
stigmatization related to COVID-19</t>
  </si>
  <si>
    <t>N Leventi1, E Kazakos4, A Vodenitcharova2, K Popova3, S Velikov1,
A Yanakieva1</t>
  </si>
  <si>
    <t>Impact of Helicobacter pylori- related Metabolic
Syndrome and Gastroesophageal Reflux Disease
on the Risk of Acute Myocardial Infarction</t>
  </si>
  <si>
    <t>Jannis Kountouras,1* Apostolis Papaefthymiou,1,2,3
Michael Doulberis,1,3,4 Stergios A Polyzos,3 Christos Zavos,1
Evangelos Kazakos,1,5 Sofia K Tzika,1 Elisabeth Vardaka,1,6
Christos Liatsos,7 and Panagiotis Katsinelos1</t>
  </si>
  <si>
    <t>δεν το βρίσκω-7 ΑΤΟΜΑ</t>
  </si>
  <si>
    <t>δεν το βρίσκω-6 ΑΤΟΜΑ</t>
  </si>
  <si>
    <t>Journal of Neurogastroenterology and Motility</t>
  </si>
  <si>
    <t>10 ΑΤΟΜΑ</t>
  </si>
  <si>
    <t>Simulations of Neutrino and Gamma-Ray Production from
Relativistic Black-Hole Microquasar Jets</t>
  </si>
  <si>
    <t>Theodora Papavasileiou, Odysseas Kosmas Ioannis Sinatkas</t>
  </si>
  <si>
    <t>Galaxies</t>
  </si>
  <si>
    <t>Convergence estimates of finite elements for a class of quasilinear elliptic
problems</t>
  </si>
  <si>
    <t>S. Nakov a, I. Toulopoulos b</t>
  </si>
  <si>
    <t>Computers and Mathematics with Applications</t>
  </si>
  <si>
    <t>Behavioural synthesis of SGD using the CCC framework: a simple
XOR-solving MLP</t>
  </si>
  <si>
    <t>Applied Intelligence</t>
  </si>
  <si>
    <t>New Greek migrant (dis)identifications in social media: Evidence from a discourse-centred online ethnographic study</t>
  </si>
  <si>
    <t>Mariza Georgalou</t>
  </si>
  <si>
    <t>Humanities and Social Sciences Communications</t>
  </si>
  <si>
    <t xml:space="preserve">Parental Involvement in a Program for
Preschoolers Learning a Foreign
Language </t>
  </si>
  <si>
    <t>Eleni Korosidou
University of Western Macedonia, Greece
Eleni Griva
University of Western Macedonia, Greece
Olena Pavlenko
Mariupol State University, Ukraine</t>
  </si>
  <si>
    <t>Critical Thinking and Leadership:
Can We Escape Modern Circe’s Spells
in Nursing?</t>
  </si>
  <si>
    <t>Vaitsa Giannouli, Konstantinos Giannoulis</t>
  </si>
  <si>
    <t>ΒΟΥΛΓΑΡΙΑ</t>
  </si>
  <si>
    <t>Nursing leadership (Toronto, Ont.)</t>
  </si>
  <si>
    <t>1  ΜΕΛΟΣ</t>
  </si>
  <si>
    <t>Is Depression or Apathy Playing a Key Role in Predicting
Financial Capacity in Parkinson’s Disease with Dementia and
Frontotemporal Dementia?</t>
  </si>
  <si>
    <t>Vaitsa Giannouli 1,2,* and Magda Tsolaki</t>
  </si>
  <si>
    <t xml:space="preserve">ATTITUDES TOWARDS EHEALTH DURING THE COVID-19
PANDEMIC: UNTANGLING THE GORDIAN KNOT IN GREECE,
BULGARIA AND ROMANIA IN HEALTHCARE PROFESSIONALS
AND STUDENTS? </t>
  </si>
  <si>
    <t>Vaitsa Giannouli1
, Stanislava Stoyanova2
, Marius Drugas3
 &amp; Desislava Ivanova2</t>
  </si>
  <si>
    <t>Psychiatria Danubina</t>
  </si>
  <si>
    <t>Understanding the therapeutic factors of the main psychological treatment stage in a
residential treatment setting: a qualitative approach</t>
  </si>
  <si>
    <t>Flora, K.</t>
  </si>
  <si>
    <t>Journal of Substance Use</t>
  </si>
  <si>
    <t>ΛΑΘΟΣ ΚΑΤΗΓΟΡΙΑ SOCIAL SCIENCE</t>
  </si>
  <si>
    <t>Aspects of Modern Greek nationalism: the
educational policy of the first period of
governance of the Liberal Party in Greece
(1915–1924) and ‘national integration’</t>
  </si>
  <si>
    <t>Sofia Iliadou-Tachou, Evmorfia Kipouropoulou &amp; Eirini Kouremenou</t>
  </si>
  <si>
    <t>National Identities</t>
  </si>
  <si>
    <t>ΠΡΟΒΛΗΜΑ ΜΕ AFFILIATION ΤΜΗΜΑΤΟΣ</t>
  </si>
  <si>
    <t>Human activity recognition using robust adaptive privileged
probabilistic learning</t>
  </si>
  <si>
    <t>Pattern Analysis and Applications</t>
  </si>
  <si>
    <t>Immersive Virtual Reality in K‑12 and Higher Education: A systematic
review of the last decade scientifc literature</t>
  </si>
  <si>
    <t>Virtual Reality</t>
  </si>
  <si>
    <t>New Media and Society</t>
  </si>
  <si>
    <t>4 ΜΕΛΗ ΠΔΜ</t>
  </si>
  <si>
    <t>Harnessing the power of dialogue: examining
the impact of facebook content on citizens’
engagement</t>
  </si>
  <si>
    <t>Georgios Lappas , Amalia Triantafillidou &amp; Anastasia Kani</t>
  </si>
  <si>
    <t>Local Government Studies</t>
  </si>
  <si>
    <t>A window to knowledge is a window to the world’:
socio-aesthetics, ethics and pedagogic migrant
youth journeys in crisis-shaped educational
settings in Greece</t>
  </si>
  <si>
    <t>Discourse</t>
  </si>
  <si>
    <t>Anastasia Christou &amp; Domna Michail</t>
  </si>
  <si>
    <t>2 ΜΕΛH ΠΔΜ</t>
  </si>
  <si>
    <t>SJR</t>
  </si>
  <si>
    <t>ΛΑΘΟΣ ΑΙΤΗΣΗ-ΚΑΤΗΓΟΡΙΑ ENERGY ΔΕΝ ΠΡΟΒΛΕΠΕΤΑΙ ΟΙΚΟΝΟΜΙΚΗ</t>
  </si>
  <si>
    <t>0.680</t>
  </si>
  <si>
    <t>Designing a Socially Assistive Robot for Education Through
a Participatory Design Approach: Pivotal Principles for the Developers</t>
  </si>
  <si>
    <t xml:space="preserve">ΠΝΕΥΜΑΤΙΚΟΣ </t>
  </si>
  <si>
    <t>International Journal of Social Robotics</t>
  </si>
  <si>
    <t>δεν το βρίσκω scopus</t>
  </si>
  <si>
    <t>ΙΣΟΨΗΦΙΑ ΠΡΟΒΛΕΠΕΤΑΙ ΣΤΟΝ ΚΑΝΟΝΙΣΜΟ</t>
  </si>
  <si>
    <t>Ο ΑΥΛΟΓΙΑΡΗΣ ΕΊΝΑΙ 3ΟΣ-ΔΕΝ ΥΠΑΡΧΕΙ ΣΤΟ SCOPUS</t>
  </si>
  <si>
    <t>Απορρίπτεται γιατί είναι 8</t>
  </si>
  <si>
    <t>ΆΛΛΟ AFFILIATION ΔΙΕΘΝΕΣ</t>
  </si>
  <si>
    <t>Τίτλος</t>
  </si>
  <si>
    <t>Συμμετέχοντες</t>
  </si>
  <si>
    <t>Αριθός Μελών ΠΔΜ</t>
  </si>
  <si>
    <t>Περιοδικό</t>
  </si>
  <si>
    <t>Κατηγορία</t>
  </si>
  <si>
    <t>Α/Α</t>
  </si>
  <si>
    <t>ΔΕΣΠΟΥΔΗ ΣΤΥΛΙΑΝΗ*</t>
  </si>
  <si>
    <t>*Στην περίπτωση που υποβληθεί από τον ίδιο (ίδιους) συγγραφέα (συγγραφείς) και δεύτερη δημοσίευση σε περιοδικό τότε θα επιβραβεύεται και η δεύτερη δημοσίευση ενώ θα λαμβάνεται μία μόνο χρηματική αμοιβή, η υψηλότερη από τις δύο.</t>
  </si>
  <si>
    <t>ΓΙΑΓΚΟΠΟΥΛΟΣ Δ*</t>
  </si>
  <si>
    <t>ΠΑΝΑΓΙΩΤΗΣ ΣΑΡΗΓΙΑΝΝΙΔΗΣ*</t>
  </si>
  <si>
    <t>Gender differences in politicians’ Facebook campaigns: Campaign
practices, campaign issues and voter engagement</t>
  </si>
  <si>
    <t>ΣΥΝΟΛΙΚΟΠΟΣΟ</t>
  </si>
  <si>
    <t xml:space="preserve">Panagiotis Seventekidis </t>
  </si>
  <si>
    <t>Dimitrios Giagopoulos</t>
  </si>
  <si>
    <r>
      <t>Ποσό Βράβευσης (</t>
    </r>
    <r>
      <rPr>
        <b/>
        <sz val="11"/>
        <color theme="1"/>
        <rFont val="Calibri"/>
        <family val="2"/>
        <charset val="161"/>
      </rPr>
      <t>€</t>
    </r>
    <r>
      <rPr>
        <b/>
        <sz val="8.8000000000000007"/>
        <color theme="1"/>
        <rFont val="Calibri"/>
        <family val="2"/>
        <charset val="161"/>
      </rPr>
      <t>)</t>
    </r>
  </si>
  <si>
    <t xml:space="preserve">Thanasis Kotsiopoulos </t>
  </si>
  <si>
    <t xml:space="preserve">Panagiotis Sarigiannidis </t>
  </si>
  <si>
    <t xml:space="preserve">Vasileios Moysiadis </t>
  </si>
  <si>
    <t>Panagiotis Sarigiannidis</t>
  </si>
  <si>
    <t>V. Karayannis</t>
  </si>
  <si>
    <t xml:space="preserve"> Alexandros Arailopoulos</t>
  </si>
  <si>
    <t>Georgios Lappas</t>
  </si>
  <si>
    <t>Amalia Triantafillidou</t>
  </si>
  <si>
    <t>Alexandros Kleftodimos</t>
  </si>
  <si>
    <t xml:space="preserve">Eirini Tsichla 
 </t>
  </si>
  <si>
    <t>Panagiota Christodoulou</t>
  </si>
  <si>
    <t xml:space="preserve">Dimitris Pnevmatikos  </t>
  </si>
  <si>
    <t>2 ΜΕΛΗ ΠΔΜ</t>
  </si>
  <si>
    <t xml:space="preserve">Nikolaos Pellas   </t>
  </si>
  <si>
    <t>Michalis Vrigkas</t>
  </si>
  <si>
    <t>Dimitrios Amanatidis</t>
  </si>
  <si>
    <t xml:space="preserve"> Michael Dossis</t>
  </si>
  <si>
    <t xml:space="preserve">Ioannis Ventoulis </t>
  </si>
  <si>
    <t>Dimitrios G. Kalfas</t>
  </si>
  <si>
    <t xml:space="preserve"> Katerina Κ. Melfou</t>
  </si>
  <si>
    <t xml:space="preserve">Stella Despoudi </t>
  </si>
  <si>
    <t>ΣΑΠΡΙΚΗΣ ΒΑΓΓΕΛΗΣ</t>
  </si>
  <si>
    <t xml:space="preserve">Vaggelis Saprikis </t>
  </si>
  <si>
    <t>Giorgos Avlogiaris</t>
  </si>
  <si>
    <t>Nicholas Tsounis</t>
  </si>
</sst>
</file>

<file path=xl/styles.xml><?xml version="1.0" encoding="utf-8"?>
<styleSheet xmlns="http://schemas.openxmlformats.org/spreadsheetml/2006/main">
  <fonts count="6">
    <font>
      <sz val="11"/>
      <color theme="1"/>
      <name val="Calibri"/>
      <family val="2"/>
      <charset val="161"/>
      <scheme val="minor"/>
    </font>
    <font>
      <b/>
      <sz val="11"/>
      <color theme="1"/>
      <name val="Calibri"/>
      <family val="2"/>
      <charset val="161"/>
      <scheme val="minor"/>
    </font>
    <font>
      <u/>
      <sz val="11"/>
      <color theme="10"/>
      <name val="Calibri"/>
      <family val="2"/>
      <charset val="161"/>
    </font>
    <font>
      <sz val="8"/>
      <name val="Calibri"/>
      <family val="2"/>
      <charset val="161"/>
      <scheme val="minor"/>
    </font>
    <font>
      <b/>
      <sz val="11"/>
      <color theme="1"/>
      <name val="Calibri"/>
      <family val="2"/>
      <charset val="161"/>
    </font>
    <font>
      <b/>
      <sz val="8.8000000000000007"/>
      <color theme="1"/>
      <name val="Calibri"/>
      <family val="2"/>
      <charset val="161"/>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70">
    <xf numFmtId="0" fontId="0" fillId="0" borderId="0" xfId="0"/>
    <xf numFmtId="0" fontId="0" fillId="0" borderId="1" xfId="0" applyBorder="1"/>
    <xf numFmtId="0" fontId="2" fillId="0" borderId="1" xfId="1" applyNumberFormat="1" applyBorder="1" applyAlignment="1" applyProtection="1"/>
    <xf numFmtId="0" fontId="0" fillId="2" borderId="1" xfId="0" applyFill="1" applyBorder="1"/>
    <xf numFmtId="0" fontId="0" fillId="2" borderId="0" xfId="0" applyFill="1"/>
    <xf numFmtId="0" fontId="0" fillId="3" borderId="1" xfId="0" applyFill="1" applyBorder="1"/>
    <xf numFmtId="0" fontId="2" fillId="3" borderId="1" xfId="1" applyNumberFormat="1" applyFill="1" applyBorder="1" applyAlignment="1" applyProtection="1"/>
    <xf numFmtId="0" fontId="0" fillId="3" borderId="0" xfId="0" applyFill="1"/>
    <xf numFmtId="0" fontId="0" fillId="0" borderId="1" xfId="0" applyBorder="1" applyAlignment="1">
      <alignment wrapText="1"/>
    </xf>
    <xf numFmtId="0" fontId="0" fillId="2" borderId="1" xfId="0" applyFill="1" applyBorder="1" applyAlignment="1">
      <alignment wrapText="1"/>
    </xf>
    <xf numFmtId="0" fontId="0" fillId="3" borderId="1" xfId="0" applyFill="1" applyBorder="1" applyAlignment="1">
      <alignment wrapText="1"/>
    </xf>
    <xf numFmtId="0" fontId="0" fillId="3" borderId="1" xfId="0" applyFill="1" applyBorder="1" applyAlignment="1">
      <alignment vertical="top"/>
    </xf>
    <xf numFmtId="0" fontId="1" fillId="0" borderId="1" xfId="0" applyFont="1" applyBorder="1"/>
    <xf numFmtId="0" fontId="0" fillId="0" borderId="1" xfId="0" applyBorder="1" applyAlignment="1">
      <alignment vertical="top" wrapText="1"/>
    </xf>
    <xf numFmtId="0" fontId="0" fillId="0" borderId="1" xfId="0" applyBorder="1" applyAlignment="1">
      <alignment vertical="top"/>
    </xf>
    <xf numFmtId="0" fontId="0" fillId="3" borderId="1" xfId="0" applyFill="1" applyBorder="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xf>
    <xf numFmtId="0" fontId="0" fillId="3" borderId="1" xfId="0" applyFill="1" applyBorder="1" applyAlignment="1">
      <alignment horizontal="center"/>
    </xf>
    <xf numFmtId="0" fontId="0" fillId="0" borderId="1" xfId="0" applyBorder="1" applyAlignment="1">
      <alignment vertical="center" wrapText="1"/>
    </xf>
    <xf numFmtId="0" fontId="0" fillId="0" borderId="0" xfId="0" applyAlignment="1">
      <alignment horizontal="center"/>
    </xf>
    <xf numFmtId="0" fontId="0" fillId="0" borderId="1" xfId="0" applyBorder="1" applyAlignment="1">
      <alignment horizontal="center" wrapText="1"/>
    </xf>
    <xf numFmtId="0" fontId="0" fillId="3" borderId="1" xfId="0" applyFill="1" applyBorder="1" applyAlignment="1">
      <alignment vertical="top" wrapText="1"/>
    </xf>
    <xf numFmtId="0" fontId="0" fillId="2" borderId="1" xfId="0" applyFill="1" applyBorder="1" applyAlignment="1">
      <alignment horizontal="center"/>
    </xf>
    <xf numFmtId="0" fontId="0" fillId="0" borderId="4" xfId="0" applyBorder="1"/>
    <xf numFmtId="0" fontId="0" fillId="3" borderId="1" xfId="0" applyFill="1" applyBorder="1" applyAlignment="1">
      <alignment horizontal="center" wrapText="1"/>
    </xf>
    <xf numFmtId="0" fontId="0" fillId="2" borderId="1" xfId="0" applyFill="1" applyBorder="1" applyAlignment="1">
      <alignment vertical="center"/>
    </xf>
    <xf numFmtId="0" fontId="0" fillId="2" borderId="1" xfId="0" applyFill="1" applyBorder="1" applyAlignment="1">
      <alignment vertical="center" wrapText="1"/>
    </xf>
    <xf numFmtId="0" fontId="0" fillId="2" borderId="1" xfId="0" applyFill="1" applyBorder="1" applyAlignment="1">
      <alignment horizontal="center" vertical="center"/>
    </xf>
    <xf numFmtId="0" fontId="1" fillId="2" borderId="1" xfId="0" applyFont="1" applyFill="1" applyBorder="1" applyAlignment="1">
      <alignment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xf>
    <xf numFmtId="0" fontId="0" fillId="0" borderId="1" xfId="0" applyBorder="1" applyAlignment="1">
      <alignment horizontal="left" wrapText="1"/>
    </xf>
    <xf numFmtId="0" fontId="1" fillId="2" borderId="1" xfId="0" applyFont="1" applyFill="1" applyBorder="1" applyAlignment="1">
      <alignment horizontal="center" vertical="center" wrapText="1"/>
    </xf>
    <xf numFmtId="0" fontId="2" fillId="0" borderId="1" xfId="1" applyNumberFormat="1" applyFill="1" applyBorder="1" applyAlignment="1" applyProtection="1"/>
    <xf numFmtId="3" fontId="0" fillId="0" borderId="1" xfId="0" applyNumberFormat="1" applyBorder="1" applyAlignment="1">
      <alignment horizontal="center"/>
    </xf>
    <xf numFmtId="3" fontId="0" fillId="0" borderId="1" xfId="0" applyNumberFormat="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xf>
    <xf numFmtId="0" fontId="0" fillId="0" borderId="1" xfId="0" applyBorder="1" applyAlignment="1">
      <alignment horizontal="left" vertical="center" wrapText="1"/>
    </xf>
    <xf numFmtId="0" fontId="0" fillId="0" borderId="1" xfId="0" applyBorder="1" applyAlignment="1"/>
    <xf numFmtId="0" fontId="1" fillId="0" borderId="1" xfId="0" applyFont="1" applyFill="1" applyBorder="1" applyAlignment="1">
      <alignment horizontal="center" vertical="center"/>
    </xf>
    <xf numFmtId="0" fontId="0" fillId="0" borderId="1" xfId="0" applyFont="1" applyFill="1" applyBorder="1" applyAlignment="1">
      <alignment vertical="center"/>
    </xf>
    <xf numFmtId="3" fontId="0" fillId="0" borderId="1" xfId="0" applyNumberFormat="1" applyFill="1" applyBorder="1" applyAlignment="1">
      <alignment horizontal="center"/>
    </xf>
    <xf numFmtId="0" fontId="0" fillId="0" borderId="1" xfId="0" applyFont="1" applyFill="1" applyBorder="1" applyAlignment="1">
      <alignment horizontal="left" vertical="center"/>
    </xf>
    <xf numFmtId="3" fontId="0" fillId="0" borderId="1" xfId="0" applyNumberFormat="1" applyFont="1" applyFill="1"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xf>
    <xf numFmtId="0" fontId="0" fillId="0" borderId="2" xfId="0" applyBorder="1" applyAlignment="1">
      <alignment horizontal="center"/>
    </xf>
    <xf numFmtId="0" fontId="0" fillId="0" borderId="3"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left" wrapText="1"/>
    </xf>
    <xf numFmtId="0" fontId="0" fillId="0" borderId="2" xfId="0" applyBorder="1" applyAlignment="1">
      <alignment horizontal="left" wrapText="1"/>
    </xf>
    <xf numFmtId="0" fontId="0" fillId="0" borderId="5" xfId="0" applyBorder="1" applyAlignment="1">
      <alignment horizontal="left" vertical="center" wrapText="1"/>
    </xf>
    <xf numFmtId="3" fontId="0" fillId="0" borderId="3" xfId="0" applyNumberFormat="1" applyBorder="1" applyAlignment="1">
      <alignment horizontal="center" vertical="center"/>
    </xf>
    <xf numFmtId="3" fontId="0" fillId="0" borderId="5" xfId="0" applyNumberFormat="1" applyBorder="1" applyAlignment="1">
      <alignment horizontal="center" vertical="center"/>
    </xf>
    <xf numFmtId="3" fontId="0" fillId="0" borderId="2" xfId="0" applyNumberFormat="1" applyBorder="1" applyAlignment="1">
      <alignment horizontal="center" vertical="center"/>
    </xf>
    <xf numFmtId="0" fontId="0" fillId="0" borderId="5" xfId="0" applyBorder="1" applyAlignment="1">
      <alignment horizontal="left" vertical="center"/>
    </xf>
    <xf numFmtId="0" fontId="0" fillId="0" borderId="5" xfId="0" applyBorder="1" applyAlignment="1">
      <alignment horizontal="center" vertical="center"/>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3" fontId="0" fillId="0" borderId="3" xfId="0" applyNumberFormat="1" applyFill="1" applyBorder="1" applyAlignment="1">
      <alignment horizontal="center" vertical="center"/>
    </xf>
    <xf numFmtId="3" fontId="0" fillId="0" borderId="2" xfId="0" applyNumberFormat="1" applyFill="1" applyBorder="1" applyAlignment="1">
      <alignment horizontal="center" vertical="center"/>
    </xf>
  </cellXfs>
  <cellStyles count="2">
    <cellStyle name="Κανονικό" xfId="0" builtinId="0"/>
    <cellStyle name="Υπερ-σύνδεση"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hyperlink" Target="https://rc.uowm.gr/wp-content/uploads/gravity_forms/9-1959c0bdf52d5bd178389e3b4336dea0/2022/06/42.-AFR-02-2021_The-regional-economy-of-Central-SAM.pdf" TargetMode="External"/><Relationship Id="rId7" Type="http://schemas.openxmlformats.org/officeDocument/2006/relationships/hyperlink" Target="https://rc.uowm.gr/wp-content/uploads/gravity_forms/9-1959c0bdf52d5bd178389e3b4336dea0/2022/06/&#931;&#945;&#960;&#961;&#943;&#954;&#951;&#962;_ECRJ-2021.pdf" TargetMode="External"/><Relationship Id="rId2" Type="http://schemas.openxmlformats.org/officeDocument/2006/relationships/hyperlink" Target="https://rc.uowm.gr/wp-content/uploads/gravity_forms/9-1959c0bdf52d5bd178389e3b4336dea0/2022/06/vraveio-Despoudi.zip" TargetMode="External"/><Relationship Id="rId1" Type="http://schemas.openxmlformats.org/officeDocument/2006/relationships/hyperlink" Target="https://rc.uowm.gr/wp-content/uploads/gravity_forms/9-1959c0bdf52d5bd178389e3b4336dea0/2022/06/Paper-Dritsaki-Niklis-Stamatiou.pdf" TargetMode="External"/><Relationship Id="rId6" Type="http://schemas.openxmlformats.org/officeDocument/2006/relationships/hyperlink" Target="https://rc.uowm.gr/wp-content/uploads/gravity_forms/9-1959c0bdf52d5bd178389e3b4336dea0/2022/06/reprint.pdf" TargetMode="External"/><Relationship Id="rId5" Type="http://schemas.openxmlformats.org/officeDocument/2006/relationships/hyperlink" Target="https://rc.uowm.gr/wp-content/uploads/gravity_forms/9-1959c0bdf52d5bd178389e3b4336dea0/2022/06/ECRJ-2021.pdf" TargetMode="External"/><Relationship Id="rId4" Type="http://schemas.openxmlformats.org/officeDocument/2006/relationships/hyperlink" Target="https://rc.uowm.gr/wp-content/uploads/gravity_forms/9-1959c0bdf52d5bd178389e3b4336dea0/2022/06/Papadopoulou-Christina-Ioanna.pdf" TargetMode="External"/></Relationships>
</file>

<file path=xl/worksheets/sheet1.xml><?xml version="1.0" encoding="utf-8"?>
<worksheet xmlns="http://schemas.openxmlformats.org/spreadsheetml/2006/main" xmlns:r="http://schemas.openxmlformats.org/officeDocument/2006/relationships">
  <dimension ref="A2:AO50"/>
  <sheetViews>
    <sheetView zoomScale="80" zoomScaleNormal="80" workbookViewId="0">
      <selection activeCell="E1" sqref="E1:E1048576"/>
    </sheetView>
  </sheetViews>
  <sheetFormatPr defaultRowHeight="15"/>
  <cols>
    <col min="2" max="2" width="29.28515625" bestFit="1" customWidth="1"/>
    <col min="3" max="4" width="87" customWidth="1"/>
    <col min="5" max="5" width="10.42578125" hidden="1" customWidth="1"/>
    <col min="6" max="6" width="21.140625" customWidth="1"/>
    <col min="7" max="7" width="21.140625" style="22" customWidth="1"/>
    <col min="8" max="9" width="0" hidden="1" customWidth="1"/>
    <col min="10" max="10" width="26.7109375" bestFit="1" customWidth="1"/>
    <col min="11" max="11" width="10.7109375" customWidth="1"/>
    <col min="12" max="12" width="17.85546875" customWidth="1"/>
  </cols>
  <sheetData>
    <row r="2" spans="1:12" ht="45">
      <c r="A2" s="25" t="s">
        <v>353</v>
      </c>
      <c r="B2" s="31" t="s">
        <v>0</v>
      </c>
      <c r="C2" s="31" t="s">
        <v>348</v>
      </c>
      <c r="D2" s="31" t="s">
        <v>349</v>
      </c>
      <c r="E2" s="32" t="s">
        <v>350</v>
      </c>
      <c r="F2" s="31" t="s">
        <v>351</v>
      </c>
      <c r="G2" s="33" t="s">
        <v>337</v>
      </c>
      <c r="H2" s="33"/>
      <c r="I2" s="33"/>
      <c r="J2" s="33" t="s">
        <v>352</v>
      </c>
      <c r="K2" s="35" t="s">
        <v>359</v>
      </c>
      <c r="L2" s="35" t="s">
        <v>362</v>
      </c>
    </row>
    <row r="3" spans="1:12" ht="55.5" hidden="1" customHeight="1">
      <c r="A3" s="1"/>
      <c r="B3" s="5" t="s">
        <v>93</v>
      </c>
      <c r="C3" s="5" t="s">
        <v>91</v>
      </c>
      <c r="D3" s="10" t="s">
        <v>92</v>
      </c>
      <c r="E3" s="5" t="s">
        <v>140</v>
      </c>
      <c r="F3" s="10" t="s">
        <v>96</v>
      </c>
      <c r="G3" s="27">
        <v>4.4660000000000002</v>
      </c>
      <c r="H3" s="5" t="s">
        <v>64</v>
      </c>
      <c r="I3" s="5">
        <v>97</v>
      </c>
      <c r="J3" s="5" t="s">
        <v>24</v>
      </c>
      <c r="K3" s="7" t="s">
        <v>94</v>
      </c>
    </row>
    <row r="4" spans="1:12" ht="60" hidden="1">
      <c r="A4" s="1"/>
      <c r="B4" s="5" t="s">
        <v>51</v>
      </c>
      <c r="C4" s="10" t="s">
        <v>174</v>
      </c>
      <c r="D4" s="10" t="s">
        <v>175</v>
      </c>
      <c r="E4" s="5" t="s">
        <v>177</v>
      </c>
      <c r="F4" s="10" t="s">
        <v>176</v>
      </c>
      <c r="G4" s="27">
        <v>4.3330000000000002</v>
      </c>
      <c r="H4" s="10" t="s">
        <v>64</v>
      </c>
      <c r="I4" s="5">
        <v>99</v>
      </c>
      <c r="J4" s="5" t="s">
        <v>4</v>
      </c>
      <c r="K4" s="7" t="s">
        <v>346</v>
      </c>
    </row>
    <row r="5" spans="1:12" ht="30" customHeight="1">
      <c r="A5" s="50">
        <v>1</v>
      </c>
      <c r="B5" s="52" t="s">
        <v>356</v>
      </c>
      <c r="C5" s="54" t="s">
        <v>222</v>
      </c>
      <c r="D5" s="16" t="s">
        <v>360</v>
      </c>
      <c r="E5" s="48" t="s">
        <v>95</v>
      </c>
      <c r="F5" s="54" t="s">
        <v>223</v>
      </c>
      <c r="G5" s="56">
        <v>2.7679999999999998</v>
      </c>
      <c r="H5" s="1" t="s">
        <v>64</v>
      </c>
      <c r="I5" s="1">
        <v>99</v>
      </c>
      <c r="J5" s="48" t="s">
        <v>11</v>
      </c>
      <c r="K5" s="48">
        <v>5000</v>
      </c>
      <c r="L5" s="37">
        <f>K5*0.55</f>
        <v>2750</v>
      </c>
    </row>
    <row r="6" spans="1:12">
      <c r="A6" s="51"/>
      <c r="B6" s="53"/>
      <c r="C6" s="55"/>
      <c r="D6" s="16" t="s">
        <v>361</v>
      </c>
      <c r="E6" s="49"/>
      <c r="F6" s="55"/>
      <c r="G6" s="57"/>
      <c r="H6" s="1"/>
      <c r="I6" s="1"/>
      <c r="J6" s="49"/>
      <c r="K6" s="49"/>
      <c r="L6" s="37">
        <f>0.45*K5</f>
        <v>2250</v>
      </c>
    </row>
    <row r="7" spans="1:12" ht="18" customHeight="1">
      <c r="A7" s="48">
        <v>2</v>
      </c>
      <c r="B7" s="52" t="s">
        <v>357</v>
      </c>
      <c r="C7" s="54" t="s">
        <v>148</v>
      </c>
      <c r="D7" s="8" t="s">
        <v>363</v>
      </c>
      <c r="E7" s="48" t="s">
        <v>95</v>
      </c>
      <c r="F7" s="58" t="s">
        <v>149</v>
      </c>
      <c r="G7" s="56">
        <v>2.5619999999999998</v>
      </c>
      <c r="H7" s="8" t="s">
        <v>64</v>
      </c>
      <c r="I7" s="1">
        <v>95</v>
      </c>
      <c r="J7" s="48" t="s">
        <v>4</v>
      </c>
      <c r="K7" s="48">
        <v>4000</v>
      </c>
      <c r="L7" s="37">
        <f>K7*0.55</f>
        <v>2200</v>
      </c>
    </row>
    <row r="8" spans="1:12">
      <c r="A8" s="49"/>
      <c r="B8" s="53"/>
      <c r="C8" s="55"/>
      <c r="D8" s="8" t="s">
        <v>364</v>
      </c>
      <c r="E8" s="49"/>
      <c r="F8" s="59"/>
      <c r="G8" s="57"/>
      <c r="H8" s="8"/>
      <c r="I8" s="1"/>
      <c r="J8" s="49"/>
      <c r="K8" s="49"/>
      <c r="L8" s="37">
        <f>K7*0.45</f>
        <v>1800</v>
      </c>
    </row>
    <row r="9" spans="1:12" ht="30" customHeight="1">
      <c r="A9" s="48">
        <v>3</v>
      </c>
      <c r="B9" s="52" t="s">
        <v>51</v>
      </c>
      <c r="C9" s="52" t="s">
        <v>159</v>
      </c>
      <c r="D9" s="8" t="s">
        <v>365</v>
      </c>
      <c r="E9" s="48" t="s">
        <v>95</v>
      </c>
      <c r="F9" s="58" t="s">
        <v>149</v>
      </c>
      <c r="G9" s="56">
        <v>2.5619999999999998</v>
      </c>
      <c r="H9" s="8" t="s">
        <v>64</v>
      </c>
      <c r="I9" s="1">
        <v>95</v>
      </c>
      <c r="J9" s="48" t="s">
        <v>4</v>
      </c>
      <c r="K9" s="48">
        <v>3000</v>
      </c>
      <c r="L9" s="37">
        <f>K9*0.55</f>
        <v>1650.0000000000002</v>
      </c>
    </row>
    <row r="10" spans="1:12">
      <c r="A10" s="49"/>
      <c r="B10" s="53"/>
      <c r="C10" s="53"/>
      <c r="D10" s="8" t="s">
        <v>366</v>
      </c>
      <c r="E10" s="49"/>
      <c r="F10" s="59"/>
      <c r="G10" s="57"/>
      <c r="H10" s="8"/>
      <c r="I10" s="1"/>
      <c r="J10" s="49"/>
      <c r="K10" s="49"/>
      <c r="L10" s="37">
        <f>K9*0.45</f>
        <v>1350</v>
      </c>
    </row>
    <row r="11" spans="1:12" ht="30">
      <c r="A11" s="17">
        <v>4</v>
      </c>
      <c r="B11" s="39" t="s">
        <v>36</v>
      </c>
      <c r="C11" s="8" t="s">
        <v>128</v>
      </c>
      <c r="D11" s="21" t="s">
        <v>367</v>
      </c>
      <c r="E11" s="17" t="s">
        <v>100</v>
      </c>
      <c r="F11" s="21" t="s">
        <v>129</v>
      </c>
      <c r="G11" s="23">
        <v>1.921</v>
      </c>
      <c r="H11" s="8" t="s">
        <v>64</v>
      </c>
      <c r="I11" s="1">
        <v>98</v>
      </c>
      <c r="J11" s="1" t="s">
        <v>8</v>
      </c>
      <c r="K11" s="17">
        <v>2000</v>
      </c>
      <c r="L11" s="38">
        <f>0.8*K11</f>
        <v>1600</v>
      </c>
    </row>
    <row r="12" spans="1:12" ht="45" hidden="1">
      <c r="A12" s="1"/>
      <c r="B12" s="40" t="s">
        <v>51</v>
      </c>
      <c r="C12" s="8" t="s">
        <v>169</v>
      </c>
      <c r="D12" s="8" t="s">
        <v>168</v>
      </c>
      <c r="E12" s="1" t="s">
        <v>132</v>
      </c>
      <c r="F12" s="8" t="s">
        <v>170</v>
      </c>
      <c r="G12" s="23">
        <v>1.877</v>
      </c>
      <c r="H12" s="8" t="s">
        <v>64</v>
      </c>
      <c r="I12" s="1">
        <v>87</v>
      </c>
      <c r="J12" s="1" t="s">
        <v>4</v>
      </c>
      <c r="K12" s="19"/>
      <c r="L12" s="37"/>
    </row>
    <row r="13" spans="1:12" ht="45" hidden="1">
      <c r="A13" s="1"/>
      <c r="B13" s="40" t="s">
        <v>51</v>
      </c>
      <c r="C13" s="8" t="s">
        <v>160</v>
      </c>
      <c r="D13" s="8" t="s">
        <v>161</v>
      </c>
      <c r="E13" s="1" t="s">
        <v>163</v>
      </c>
      <c r="F13" s="8" t="s">
        <v>162</v>
      </c>
      <c r="G13" s="23">
        <v>1.6180000000000001</v>
      </c>
      <c r="H13" s="8" t="s">
        <v>64</v>
      </c>
      <c r="I13" s="1">
        <v>83</v>
      </c>
      <c r="J13" s="1" t="s">
        <v>4</v>
      </c>
      <c r="K13" s="19"/>
      <c r="L13" s="37"/>
    </row>
    <row r="14" spans="1:12" ht="45" hidden="1">
      <c r="A14" s="1"/>
      <c r="B14" s="40" t="s">
        <v>51</v>
      </c>
      <c r="C14" s="8" t="s">
        <v>181</v>
      </c>
      <c r="D14" s="8" t="s">
        <v>182</v>
      </c>
      <c r="E14" s="1" t="s">
        <v>100</v>
      </c>
      <c r="F14" s="8" t="s">
        <v>162</v>
      </c>
      <c r="G14" s="23">
        <v>1.6180000000000001</v>
      </c>
      <c r="H14" s="8" t="s">
        <v>64</v>
      </c>
      <c r="I14" s="1">
        <v>83</v>
      </c>
      <c r="J14" s="1" t="s">
        <v>4</v>
      </c>
      <c r="K14" s="19" t="s">
        <v>347</v>
      </c>
      <c r="L14" s="37"/>
    </row>
    <row r="15" spans="1:12" ht="90" hidden="1">
      <c r="A15" s="1"/>
      <c r="B15" s="40" t="s">
        <v>51</v>
      </c>
      <c r="C15" s="8" t="s">
        <v>155</v>
      </c>
      <c r="D15" s="8" t="s">
        <v>156</v>
      </c>
      <c r="E15" s="1" t="s">
        <v>157</v>
      </c>
      <c r="F15" s="8" t="s">
        <v>158</v>
      </c>
      <c r="G15" s="23">
        <v>1.5920000000000001</v>
      </c>
      <c r="H15" s="8" t="s">
        <v>64</v>
      </c>
      <c r="I15" s="1">
        <v>90</v>
      </c>
      <c r="J15" s="1" t="s">
        <v>4</v>
      </c>
      <c r="K15" s="19"/>
      <c r="L15" s="37"/>
    </row>
    <row r="16" spans="1:12">
      <c r="A16" s="50">
        <v>5</v>
      </c>
      <c r="B16" s="52" t="s">
        <v>221</v>
      </c>
      <c r="C16" s="54" t="s">
        <v>224</v>
      </c>
      <c r="D16" s="8" t="s">
        <v>361</v>
      </c>
      <c r="E16" s="48" t="s">
        <v>95</v>
      </c>
      <c r="F16" s="54" t="s">
        <v>225</v>
      </c>
      <c r="G16" s="56">
        <v>1.5329999999999999</v>
      </c>
      <c r="H16" s="8"/>
      <c r="I16" s="1"/>
      <c r="J16" s="48" t="s">
        <v>11</v>
      </c>
      <c r="K16" s="48">
        <v>1000</v>
      </c>
      <c r="L16" s="37">
        <f>0.55*K16</f>
        <v>550</v>
      </c>
    </row>
    <row r="17" spans="1:41" ht="45" customHeight="1">
      <c r="A17" s="51"/>
      <c r="B17" s="53"/>
      <c r="C17" s="55"/>
      <c r="D17" s="41" t="s">
        <v>368</v>
      </c>
      <c r="E17" s="49"/>
      <c r="F17" s="55"/>
      <c r="G17" s="57"/>
      <c r="H17" s="1" t="s">
        <v>64</v>
      </c>
      <c r="I17" s="1">
        <v>95</v>
      </c>
      <c r="J17" s="49"/>
      <c r="K17" s="49"/>
      <c r="L17" s="38">
        <f>0.45*K16</f>
        <v>450</v>
      </c>
    </row>
    <row r="18" spans="1:41" s="4" customFormat="1" ht="30" hidden="1">
      <c r="A18"/>
      <c r="B18" s="5" t="s">
        <v>51</v>
      </c>
      <c r="C18" s="10" t="s">
        <v>152</v>
      </c>
      <c r="D18" s="10" t="s">
        <v>153</v>
      </c>
      <c r="E18" s="5" t="s">
        <v>118</v>
      </c>
      <c r="F18" s="10" t="s">
        <v>154</v>
      </c>
      <c r="G18" s="27">
        <v>1.2829999999999999</v>
      </c>
      <c r="H18" s="5" t="s">
        <v>64</v>
      </c>
      <c r="I18" s="5">
        <v>79</v>
      </c>
      <c r="J18" s="5" t="s">
        <v>4</v>
      </c>
      <c r="K18" s="7"/>
      <c r="L18"/>
      <c r="M18"/>
      <c r="N18"/>
      <c r="O18"/>
      <c r="P18"/>
      <c r="Q18"/>
      <c r="R18"/>
      <c r="S18"/>
      <c r="T18"/>
      <c r="U18"/>
      <c r="V18"/>
      <c r="W18"/>
      <c r="X18"/>
      <c r="Y18"/>
      <c r="Z18"/>
      <c r="AA18"/>
      <c r="AB18"/>
      <c r="AC18"/>
      <c r="AD18"/>
      <c r="AE18"/>
      <c r="AF18"/>
      <c r="AG18"/>
      <c r="AH18"/>
      <c r="AI18"/>
      <c r="AJ18"/>
      <c r="AK18"/>
      <c r="AL18"/>
      <c r="AM18"/>
      <c r="AN18"/>
      <c r="AO18"/>
    </row>
    <row r="19" spans="1:41" ht="60" hidden="1">
      <c r="B19" s="1" t="s">
        <v>55</v>
      </c>
      <c r="C19" s="8" t="s">
        <v>137</v>
      </c>
      <c r="D19" s="8" t="s">
        <v>138</v>
      </c>
      <c r="E19" s="1" t="s">
        <v>100</v>
      </c>
      <c r="F19" s="8" t="s">
        <v>139</v>
      </c>
      <c r="G19" s="19">
        <v>1.2010000000000001</v>
      </c>
      <c r="H19" s="8" t="s">
        <v>64</v>
      </c>
      <c r="I19" s="1">
        <v>93</v>
      </c>
      <c r="J19" s="1" t="s">
        <v>24</v>
      </c>
    </row>
    <row r="20" spans="1:41" s="7" customFormat="1" ht="30" hidden="1">
      <c r="A20"/>
      <c r="B20" s="1" t="s">
        <v>25</v>
      </c>
      <c r="C20" s="8" t="s">
        <v>141</v>
      </c>
      <c r="D20" s="8" t="s">
        <v>151</v>
      </c>
      <c r="E20" s="1" t="s">
        <v>100</v>
      </c>
      <c r="F20" s="8" t="s">
        <v>150</v>
      </c>
      <c r="G20" s="23">
        <v>1.109</v>
      </c>
      <c r="H20" s="1" t="s">
        <v>64</v>
      </c>
      <c r="I20" s="1">
        <v>81</v>
      </c>
      <c r="J20" s="1" t="s">
        <v>11</v>
      </c>
      <c r="K20"/>
      <c r="L20"/>
      <c r="M20"/>
      <c r="N20"/>
      <c r="O20"/>
      <c r="P20"/>
      <c r="Q20"/>
      <c r="R20"/>
      <c r="S20"/>
      <c r="T20"/>
      <c r="U20"/>
      <c r="V20"/>
      <c r="W20"/>
      <c r="X20"/>
      <c r="Y20"/>
      <c r="Z20"/>
      <c r="AA20"/>
      <c r="AB20"/>
      <c r="AC20"/>
      <c r="AD20"/>
      <c r="AE20"/>
      <c r="AF20"/>
      <c r="AG20"/>
      <c r="AH20"/>
      <c r="AI20"/>
      <c r="AJ20"/>
      <c r="AK20"/>
      <c r="AL20"/>
      <c r="AM20"/>
      <c r="AN20"/>
      <c r="AO20"/>
    </row>
    <row r="21" spans="1:41" s="7" customFormat="1" ht="45" hidden="1">
      <c r="A21"/>
      <c r="B21" s="1" t="s">
        <v>65</v>
      </c>
      <c r="C21" s="8" t="s">
        <v>66</v>
      </c>
      <c r="D21" s="8" t="s">
        <v>69</v>
      </c>
      <c r="E21" s="8" t="s">
        <v>72</v>
      </c>
      <c r="F21" s="8" t="s">
        <v>67</v>
      </c>
      <c r="G21" s="23">
        <v>1.075</v>
      </c>
      <c r="H21" s="1" t="s">
        <v>64</v>
      </c>
      <c r="I21" s="1">
        <v>77</v>
      </c>
      <c r="J21" s="1" t="s">
        <v>8</v>
      </c>
      <c r="K21"/>
      <c r="L21"/>
      <c r="M21"/>
      <c r="N21"/>
      <c r="O21"/>
      <c r="P21"/>
      <c r="Q21"/>
      <c r="R21"/>
      <c r="S21"/>
      <c r="T21"/>
      <c r="U21"/>
      <c r="V21"/>
      <c r="W21"/>
      <c r="X21"/>
      <c r="Y21"/>
      <c r="Z21"/>
      <c r="AA21"/>
      <c r="AB21"/>
      <c r="AC21"/>
      <c r="AD21"/>
      <c r="AE21"/>
      <c r="AF21"/>
      <c r="AG21"/>
      <c r="AH21"/>
      <c r="AI21"/>
      <c r="AJ21"/>
      <c r="AK21"/>
      <c r="AL21"/>
      <c r="AM21"/>
      <c r="AN21"/>
      <c r="AO21"/>
    </row>
    <row r="22" spans="1:41" ht="30" hidden="1">
      <c r="B22" s="1" t="s">
        <v>51</v>
      </c>
      <c r="C22" s="8" t="s">
        <v>142</v>
      </c>
      <c r="D22" s="8" t="s">
        <v>143</v>
      </c>
      <c r="E22" s="1" t="s">
        <v>100</v>
      </c>
      <c r="F22" s="8" t="s">
        <v>144</v>
      </c>
      <c r="G22" s="23">
        <v>1.0109999999999999</v>
      </c>
      <c r="H22" s="8" t="s">
        <v>64</v>
      </c>
      <c r="I22" s="1">
        <v>80</v>
      </c>
      <c r="J22" s="1" t="s">
        <v>4</v>
      </c>
    </row>
    <row r="23" spans="1:41" ht="30" hidden="1">
      <c r="B23" s="1" t="s">
        <v>51</v>
      </c>
      <c r="C23" s="1" t="s">
        <v>145</v>
      </c>
      <c r="D23" s="8" t="s">
        <v>146</v>
      </c>
      <c r="E23" s="1" t="s">
        <v>147</v>
      </c>
      <c r="F23" s="8" t="s">
        <v>144</v>
      </c>
      <c r="G23" s="23">
        <v>1.0109999999999999</v>
      </c>
      <c r="H23" s="8" t="s">
        <v>64</v>
      </c>
      <c r="I23" s="1">
        <v>80</v>
      </c>
      <c r="J23" s="1" t="s">
        <v>4</v>
      </c>
    </row>
    <row r="24" spans="1:41" s="4" customFormat="1" ht="30" hidden="1">
      <c r="A24"/>
      <c r="B24" s="1" t="s">
        <v>53</v>
      </c>
      <c r="C24" s="1" t="s">
        <v>134</v>
      </c>
      <c r="D24" s="1" t="s">
        <v>136</v>
      </c>
      <c r="E24" s="1" t="s">
        <v>100</v>
      </c>
      <c r="F24" s="8" t="s">
        <v>135</v>
      </c>
      <c r="G24" s="19">
        <v>0.96199999999999997</v>
      </c>
      <c r="H24" s="8" t="s">
        <v>64</v>
      </c>
      <c r="I24" s="1">
        <v>81</v>
      </c>
      <c r="J24" s="1" t="s">
        <v>54</v>
      </c>
      <c r="K24"/>
      <c r="L24"/>
      <c r="M24"/>
      <c r="N24"/>
      <c r="O24"/>
      <c r="P24"/>
      <c r="Q24"/>
      <c r="R24"/>
      <c r="S24"/>
      <c r="T24"/>
      <c r="U24"/>
      <c r="V24"/>
      <c r="W24"/>
      <c r="X24"/>
      <c r="Y24"/>
      <c r="Z24"/>
      <c r="AA24"/>
      <c r="AB24"/>
      <c r="AC24"/>
      <c r="AD24"/>
      <c r="AE24"/>
      <c r="AF24"/>
      <c r="AG24"/>
      <c r="AH24"/>
      <c r="AI24"/>
      <c r="AJ24"/>
      <c r="AK24"/>
      <c r="AL24"/>
      <c r="AM24"/>
      <c r="AN24"/>
      <c r="AO24"/>
    </row>
    <row r="25" spans="1:41" ht="45" hidden="1">
      <c r="B25" s="1" t="s">
        <v>51</v>
      </c>
      <c r="C25" s="8" t="s">
        <v>171</v>
      </c>
      <c r="D25" s="8" t="s">
        <v>172</v>
      </c>
      <c r="E25" s="1" t="s">
        <v>100</v>
      </c>
      <c r="F25" s="8" t="s">
        <v>173</v>
      </c>
      <c r="G25" s="23">
        <v>0.92700000000000005</v>
      </c>
      <c r="H25" s="8" t="s">
        <v>64</v>
      </c>
      <c r="I25" s="1">
        <v>85</v>
      </c>
      <c r="J25" s="1" t="s">
        <v>4</v>
      </c>
    </row>
    <row r="26" spans="1:41" ht="45" hidden="1">
      <c r="B26" s="1" t="s">
        <v>51</v>
      </c>
      <c r="C26" s="8" t="s">
        <v>178</v>
      </c>
      <c r="D26" s="8" t="s">
        <v>179</v>
      </c>
      <c r="E26" s="1" t="s">
        <v>180</v>
      </c>
      <c r="F26" s="8" t="s">
        <v>173</v>
      </c>
      <c r="G26" s="23">
        <v>0.92700000000000005</v>
      </c>
      <c r="H26" s="8" t="s">
        <v>64</v>
      </c>
      <c r="I26" s="1">
        <v>85</v>
      </c>
      <c r="J26" s="1" t="s">
        <v>4</v>
      </c>
    </row>
    <row r="27" spans="1:41" ht="60" hidden="1">
      <c r="B27" s="5" t="s">
        <v>51</v>
      </c>
      <c r="C27" s="10" t="s">
        <v>183</v>
      </c>
      <c r="D27" s="10" t="s">
        <v>184</v>
      </c>
      <c r="E27" s="5" t="s">
        <v>185</v>
      </c>
      <c r="F27" s="5" t="s">
        <v>186</v>
      </c>
      <c r="G27" s="20">
        <v>0.92600000000000005</v>
      </c>
      <c r="H27" s="10" t="s">
        <v>64</v>
      </c>
      <c r="I27" s="5">
        <v>79</v>
      </c>
      <c r="J27" s="5" t="s">
        <v>4</v>
      </c>
      <c r="K27" s="7"/>
    </row>
    <row r="28" spans="1:41" ht="30" hidden="1">
      <c r="B28" s="1" t="s">
        <v>65</v>
      </c>
      <c r="C28" s="8" t="s">
        <v>61</v>
      </c>
      <c r="D28" s="8" t="s">
        <v>68</v>
      </c>
      <c r="E28" s="8" t="s">
        <v>72</v>
      </c>
      <c r="F28" s="1" t="s">
        <v>62</v>
      </c>
      <c r="G28" s="19">
        <v>0.76500000000000001</v>
      </c>
      <c r="H28" s="1" t="s">
        <v>64</v>
      </c>
      <c r="I28" s="1">
        <v>71</v>
      </c>
      <c r="J28" s="1" t="s">
        <v>7</v>
      </c>
      <c r="K28" t="s">
        <v>63</v>
      </c>
    </row>
    <row r="29" spans="1:41" ht="30" hidden="1">
      <c r="B29" s="1" t="s">
        <v>38</v>
      </c>
      <c r="C29" s="1" t="s">
        <v>130</v>
      </c>
      <c r="D29" s="8" t="s">
        <v>131</v>
      </c>
      <c r="E29" s="1" t="s">
        <v>132</v>
      </c>
      <c r="F29" s="8" t="s">
        <v>133</v>
      </c>
      <c r="G29" s="23">
        <v>0.73</v>
      </c>
      <c r="H29" s="1" t="s">
        <v>75</v>
      </c>
      <c r="I29" s="1">
        <v>65</v>
      </c>
      <c r="J29" s="1" t="s">
        <v>11</v>
      </c>
    </row>
    <row r="30" spans="1:41" ht="60" hidden="1">
      <c r="B30" s="1" t="s">
        <v>81</v>
      </c>
      <c r="C30" s="8" t="s">
        <v>80</v>
      </c>
      <c r="D30" s="8" t="s">
        <v>82</v>
      </c>
      <c r="E30" s="1" t="s">
        <v>83</v>
      </c>
      <c r="F30" s="1" t="s">
        <v>84</v>
      </c>
      <c r="G30" s="19">
        <v>0.59</v>
      </c>
      <c r="H30" s="1" t="s">
        <v>75</v>
      </c>
      <c r="I30" s="1">
        <v>56</v>
      </c>
      <c r="J30" s="1" t="s">
        <v>4</v>
      </c>
    </row>
    <row r="31" spans="1:41" s="7" customFormat="1" ht="60" hidden="1">
      <c r="A31"/>
      <c r="B31" s="11" t="s">
        <v>27</v>
      </c>
      <c r="C31" s="11" t="s">
        <v>113</v>
      </c>
      <c r="D31" s="10" t="s">
        <v>114</v>
      </c>
      <c r="E31" s="5" t="s">
        <v>119</v>
      </c>
      <c r="F31" s="5" t="s">
        <v>46</v>
      </c>
      <c r="G31" s="20">
        <v>0.53800000000000003</v>
      </c>
      <c r="H31" s="5" t="s">
        <v>75</v>
      </c>
      <c r="I31" s="5">
        <v>61</v>
      </c>
      <c r="J31" s="5" t="s">
        <v>11</v>
      </c>
      <c r="K31" s="7" t="s">
        <v>115</v>
      </c>
      <c r="L31"/>
      <c r="M31"/>
      <c r="N31"/>
      <c r="O31"/>
      <c r="P31"/>
      <c r="Q31"/>
      <c r="R31"/>
      <c r="S31"/>
      <c r="T31"/>
      <c r="U31"/>
      <c r="V31"/>
      <c r="W31"/>
      <c r="X31"/>
      <c r="Y31"/>
      <c r="Z31"/>
      <c r="AA31"/>
      <c r="AB31"/>
      <c r="AC31"/>
      <c r="AD31"/>
      <c r="AE31"/>
      <c r="AF31"/>
      <c r="AG31"/>
      <c r="AH31"/>
      <c r="AI31"/>
      <c r="AJ31"/>
      <c r="AK31"/>
      <c r="AL31"/>
      <c r="AM31"/>
      <c r="AN31"/>
      <c r="AO31"/>
    </row>
    <row r="32" spans="1:41" s="7" customFormat="1" hidden="1">
      <c r="A32"/>
      <c r="B32" s="1" t="s">
        <v>27</v>
      </c>
      <c r="C32" s="1" t="s">
        <v>98</v>
      </c>
      <c r="D32" s="1" t="s">
        <v>99</v>
      </c>
      <c r="E32" s="1" t="s">
        <v>100</v>
      </c>
      <c r="F32" s="1" t="s">
        <v>101</v>
      </c>
      <c r="G32" s="19">
        <v>0.52300000000000002</v>
      </c>
      <c r="H32" s="1" t="s">
        <v>75</v>
      </c>
      <c r="I32" s="1">
        <v>59</v>
      </c>
      <c r="J32" s="1" t="s">
        <v>11</v>
      </c>
      <c r="K32"/>
      <c r="L32"/>
      <c r="M32"/>
      <c r="N32"/>
      <c r="O32"/>
      <c r="P32"/>
      <c r="Q32"/>
      <c r="R32"/>
      <c r="S32"/>
      <c r="T32"/>
      <c r="U32"/>
      <c r="V32"/>
      <c r="W32"/>
      <c r="X32"/>
      <c r="Y32"/>
      <c r="Z32"/>
      <c r="AA32"/>
      <c r="AB32"/>
      <c r="AC32"/>
      <c r="AD32"/>
      <c r="AE32"/>
      <c r="AF32"/>
      <c r="AG32"/>
      <c r="AH32"/>
      <c r="AI32"/>
      <c r="AJ32"/>
      <c r="AK32"/>
      <c r="AL32"/>
      <c r="AM32"/>
      <c r="AN32"/>
      <c r="AO32"/>
    </row>
    <row r="33" spans="1:41" ht="30" hidden="1">
      <c r="B33" s="1" t="s">
        <v>27</v>
      </c>
      <c r="C33" s="8" t="s">
        <v>102</v>
      </c>
      <c r="D33" s="1" t="s">
        <v>103</v>
      </c>
      <c r="E33" s="1" t="s">
        <v>100</v>
      </c>
      <c r="F33" s="1" t="s">
        <v>101</v>
      </c>
      <c r="G33" s="19">
        <v>0.52300000000000002</v>
      </c>
      <c r="H33" s="1" t="s">
        <v>75</v>
      </c>
      <c r="I33" s="1">
        <v>59</v>
      </c>
      <c r="J33" s="1" t="s">
        <v>11</v>
      </c>
    </row>
    <row r="34" spans="1:41" s="7" customFormat="1" ht="30" hidden="1">
      <c r="A34"/>
      <c r="B34" s="1" t="s">
        <v>65</v>
      </c>
      <c r="C34" s="8" t="s">
        <v>70</v>
      </c>
      <c r="D34" s="1" t="s">
        <v>71</v>
      </c>
      <c r="E34" s="1" t="s">
        <v>73</v>
      </c>
      <c r="F34" s="8" t="s">
        <v>74</v>
      </c>
      <c r="G34" s="23">
        <v>0.44700000000000001</v>
      </c>
      <c r="H34" s="1" t="s">
        <v>75</v>
      </c>
      <c r="I34" s="1">
        <v>57</v>
      </c>
      <c r="J34" s="1" t="s">
        <v>8</v>
      </c>
      <c r="K34"/>
      <c r="L34"/>
      <c r="M34"/>
      <c r="N34"/>
      <c r="O34"/>
      <c r="P34"/>
      <c r="Q34"/>
      <c r="R34"/>
      <c r="S34"/>
      <c r="T34"/>
      <c r="U34"/>
      <c r="V34"/>
      <c r="W34"/>
      <c r="X34"/>
      <c r="Y34"/>
      <c r="Z34"/>
      <c r="AA34"/>
      <c r="AB34"/>
      <c r="AC34"/>
      <c r="AD34"/>
      <c r="AE34"/>
      <c r="AF34"/>
      <c r="AG34"/>
      <c r="AH34"/>
      <c r="AI34"/>
      <c r="AJ34"/>
      <c r="AK34"/>
      <c r="AL34"/>
      <c r="AM34"/>
      <c r="AN34"/>
      <c r="AO34"/>
    </row>
    <row r="35" spans="1:41" s="7" customFormat="1" ht="60" hidden="1">
      <c r="A35"/>
      <c r="B35" s="1" t="s">
        <v>27</v>
      </c>
      <c r="C35" s="1" t="s">
        <v>108</v>
      </c>
      <c r="D35" s="1" t="s">
        <v>110</v>
      </c>
      <c r="E35" s="1" t="s">
        <v>95</v>
      </c>
      <c r="F35" s="8" t="s">
        <v>111</v>
      </c>
      <c r="G35" s="19">
        <v>0.255</v>
      </c>
      <c r="H35" s="1" t="s">
        <v>112</v>
      </c>
      <c r="I35" s="1">
        <v>26</v>
      </c>
      <c r="J35" s="1" t="s">
        <v>11</v>
      </c>
      <c r="K35"/>
      <c r="L35"/>
      <c r="M35"/>
      <c r="N35"/>
      <c r="O35"/>
      <c r="P35"/>
      <c r="Q35"/>
      <c r="R35"/>
      <c r="S35"/>
      <c r="T35"/>
      <c r="U35"/>
      <c r="V35"/>
      <c r="W35"/>
      <c r="X35"/>
      <c r="Y35"/>
      <c r="Z35"/>
      <c r="AA35"/>
      <c r="AB35"/>
      <c r="AC35"/>
      <c r="AD35"/>
      <c r="AE35"/>
      <c r="AF35"/>
      <c r="AG35"/>
      <c r="AH35"/>
      <c r="AI35"/>
      <c r="AJ35"/>
      <c r="AK35"/>
      <c r="AL35"/>
      <c r="AM35"/>
      <c r="AN35"/>
      <c r="AO35"/>
    </row>
    <row r="36" spans="1:41" s="7" customFormat="1" ht="60" hidden="1">
      <c r="A36"/>
      <c r="B36" s="5" t="s">
        <v>27</v>
      </c>
      <c r="C36" s="5" t="s">
        <v>116</v>
      </c>
      <c r="D36" s="10" t="s">
        <v>117</v>
      </c>
      <c r="E36" s="5" t="s">
        <v>118</v>
      </c>
      <c r="F36" s="10" t="s">
        <v>111</v>
      </c>
      <c r="G36" s="27">
        <v>0.255</v>
      </c>
      <c r="H36" s="5" t="s">
        <v>112</v>
      </c>
      <c r="I36" s="5">
        <v>26</v>
      </c>
      <c r="J36" s="5" t="s">
        <v>11</v>
      </c>
      <c r="K36" s="7" t="s">
        <v>120</v>
      </c>
      <c r="L36"/>
      <c r="M36"/>
      <c r="N36"/>
      <c r="O36"/>
      <c r="P36"/>
      <c r="Q36"/>
      <c r="R36"/>
      <c r="S36"/>
      <c r="T36"/>
      <c r="U36"/>
      <c r="V36"/>
      <c r="W36"/>
      <c r="X36"/>
      <c r="Y36"/>
      <c r="Z36"/>
      <c r="AA36"/>
      <c r="AB36"/>
      <c r="AC36"/>
      <c r="AD36"/>
      <c r="AE36"/>
      <c r="AF36"/>
      <c r="AG36"/>
      <c r="AH36"/>
      <c r="AI36"/>
      <c r="AJ36"/>
      <c r="AK36"/>
      <c r="AL36"/>
      <c r="AM36"/>
      <c r="AN36"/>
      <c r="AO36"/>
    </row>
    <row r="37" spans="1:41" ht="60" hidden="1">
      <c r="B37" s="1" t="s">
        <v>27</v>
      </c>
      <c r="C37" s="8" t="s">
        <v>121</v>
      </c>
      <c r="D37" s="8" t="s">
        <v>122</v>
      </c>
      <c r="E37" s="1" t="s">
        <v>95</v>
      </c>
      <c r="F37" s="8" t="s">
        <v>111</v>
      </c>
      <c r="G37" s="23">
        <v>0.255</v>
      </c>
      <c r="H37" s="1" t="s">
        <v>112</v>
      </c>
      <c r="I37" s="1">
        <v>26</v>
      </c>
      <c r="J37" s="1" t="s">
        <v>11</v>
      </c>
    </row>
    <row r="38" spans="1:41" s="7" customFormat="1" ht="60" hidden="1">
      <c r="A38"/>
      <c r="B38" s="1" t="s">
        <v>27</v>
      </c>
      <c r="C38" s="1" t="s">
        <v>123</v>
      </c>
      <c r="D38" s="1" t="s">
        <v>124</v>
      </c>
      <c r="E38" s="1" t="s">
        <v>90</v>
      </c>
      <c r="F38" s="8" t="s">
        <v>111</v>
      </c>
      <c r="G38" s="23">
        <v>0.255</v>
      </c>
      <c r="H38" s="1" t="s">
        <v>112</v>
      </c>
      <c r="I38" s="1">
        <v>26</v>
      </c>
      <c r="J38" s="1" t="s">
        <v>11</v>
      </c>
      <c r="K38"/>
      <c r="L38"/>
      <c r="M38"/>
      <c r="N38"/>
      <c r="O38"/>
      <c r="P38"/>
      <c r="Q38"/>
      <c r="R38"/>
      <c r="S38"/>
      <c r="T38"/>
      <c r="U38"/>
      <c r="V38"/>
      <c r="W38"/>
      <c r="X38"/>
      <c r="Y38"/>
      <c r="Z38"/>
      <c r="AA38"/>
      <c r="AB38"/>
      <c r="AC38"/>
      <c r="AD38"/>
      <c r="AE38"/>
      <c r="AF38"/>
      <c r="AG38"/>
      <c r="AH38"/>
      <c r="AI38"/>
      <c r="AJ38"/>
      <c r="AK38"/>
      <c r="AL38"/>
      <c r="AM38"/>
      <c r="AN38"/>
      <c r="AO38"/>
    </row>
    <row r="39" spans="1:41" ht="30" hidden="1">
      <c r="B39" s="3" t="s">
        <v>77</v>
      </c>
      <c r="C39" s="3" t="s">
        <v>78</v>
      </c>
      <c r="D39" s="3" t="s">
        <v>76</v>
      </c>
      <c r="E39" s="9" t="s">
        <v>72</v>
      </c>
      <c r="F39" s="3"/>
      <c r="G39" s="25"/>
      <c r="H39" s="3"/>
      <c r="I39" s="3"/>
      <c r="J39" s="3" t="s">
        <v>11</v>
      </c>
      <c r="K39" s="4" t="s">
        <v>79</v>
      </c>
    </row>
    <row r="40" spans="1:41" s="7" customFormat="1" hidden="1">
      <c r="A40"/>
      <c r="B40" s="3" t="s">
        <v>86</v>
      </c>
      <c r="C40" s="3" t="s">
        <v>85</v>
      </c>
      <c r="D40" s="3" t="s">
        <v>87</v>
      </c>
      <c r="E40" s="3" t="s">
        <v>90</v>
      </c>
      <c r="F40" s="3" t="s">
        <v>88</v>
      </c>
      <c r="G40" s="25"/>
      <c r="H40" s="3"/>
      <c r="I40" s="3">
        <v>12</v>
      </c>
      <c r="J40" s="3" t="s">
        <v>4</v>
      </c>
      <c r="K40" s="4" t="s">
        <v>89</v>
      </c>
      <c r="L40"/>
      <c r="M40"/>
      <c r="N40"/>
      <c r="O40"/>
      <c r="P40"/>
      <c r="Q40"/>
      <c r="R40"/>
      <c r="S40"/>
      <c r="T40"/>
      <c r="U40"/>
      <c r="V40"/>
      <c r="W40"/>
      <c r="X40"/>
      <c r="Y40"/>
      <c r="Z40"/>
      <c r="AA40"/>
      <c r="AB40"/>
      <c r="AC40"/>
      <c r="AD40"/>
      <c r="AE40"/>
      <c r="AF40"/>
      <c r="AG40"/>
      <c r="AH40"/>
      <c r="AI40"/>
      <c r="AJ40"/>
      <c r="AK40"/>
      <c r="AL40"/>
      <c r="AM40"/>
      <c r="AN40"/>
      <c r="AO40"/>
    </row>
    <row r="41" spans="1:41" s="7" customFormat="1" hidden="1">
      <c r="A41"/>
      <c r="B41" s="3" t="s">
        <v>27</v>
      </c>
      <c r="C41" s="3"/>
      <c r="D41" s="3"/>
      <c r="E41" s="3"/>
      <c r="F41" s="3"/>
      <c r="G41" s="25"/>
      <c r="H41" s="3"/>
      <c r="I41" s="3"/>
      <c r="J41" s="3" t="s">
        <v>10</v>
      </c>
      <c r="K41" s="4" t="s">
        <v>97</v>
      </c>
      <c r="L41"/>
      <c r="M41"/>
      <c r="N41"/>
      <c r="O41"/>
      <c r="P41"/>
      <c r="Q41"/>
      <c r="R41"/>
      <c r="S41"/>
      <c r="T41"/>
      <c r="U41"/>
      <c r="V41"/>
      <c r="W41"/>
      <c r="X41"/>
      <c r="Y41"/>
      <c r="Z41"/>
      <c r="AA41"/>
      <c r="AB41"/>
      <c r="AC41"/>
      <c r="AD41"/>
      <c r="AE41"/>
      <c r="AF41"/>
      <c r="AG41"/>
      <c r="AH41"/>
      <c r="AI41"/>
      <c r="AJ41"/>
      <c r="AK41"/>
      <c r="AL41"/>
      <c r="AM41"/>
      <c r="AN41"/>
      <c r="AO41"/>
    </row>
    <row r="42" spans="1:41" hidden="1">
      <c r="B42" s="3" t="s">
        <v>27</v>
      </c>
      <c r="C42" s="3" t="s">
        <v>104</v>
      </c>
      <c r="D42" s="3" t="s">
        <v>105</v>
      </c>
      <c r="E42" s="3" t="s">
        <v>95</v>
      </c>
      <c r="F42" s="3"/>
      <c r="G42" s="25"/>
      <c r="H42" s="3"/>
      <c r="I42" s="3"/>
      <c r="J42" s="3" t="s">
        <v>11</v>
      </c>
      <c r="K42" s="4" t="s">
        <v>106</v>
      </c>
    </row>
    <row r="43" spans="1:41" hidden="1">
      <c r="B43" s="3" t="s">
        <v>27</v>
      </c>
      <c r="C43" s="3" t="s">
        <v>107</v>
      </c>
      <c r="D43" s="3" t="s">
        <v>109</v>
      </c>
      <c r="E43" s="3" t="s">
        <v>95</v>
      </c>
      <c r="F43" s="3"/>
      <c r="G43" s="25"/>
      <c r="H43" s="3"/>
      <c r="I43" s="3"/>
      <c r="J43" s="3" t="s">
        <v>11</v>
      </c>
      <c r="K43" s="4"/>
    </row>
    <row r="44" spans="1:41" ht="45" hidden="1">
      <c r="B44" s="3" t="s">
        <v>27</v>
      </c>
      <c r="C44" s="9" t="s">
        <v>125</v>
      </c>
      <c r="D44" s="9" t="s">
        <v>126</v>
      </c>
      <c r="E44" s="3"/>
      <c r="F44" s="3" t="s">
        <v>127</v>
      </c>
      <c r="G44" s="25"/>
      <c r="H44" s="3"/>
      <c r="I44" s="3"/>
      <c r="J44" s="3" t="s">
        <v>11</v>
      </c>
      <c r="K44" s="4" t="s">
        <v>106</v>
      </c>
    </row>
    <row r="45" spans="1:41" ht="60" hidden="1">
      <c r="B45" s="5" t="s">
        <v>51</v>
      </c>
      <c r="C45" s="10" t="s">
        <v>164</v>
      </c>
      <c r="D45" s="10" t="s">
        <v>165</v>
      </c>
      <c r="E45" s="5" t="s">
        <v>167</v>
      </c>
      <c r="F45" s="10" t="s">
        <v>166</v>
      </c>
      <c r="G45" s="27"/>
      <c r="H45" s="5"/>
      <c r="I45" s="5">
        <v>37</v>
      </c>
      <c r="J45" s="5" t="s">
        <v>4</v>
      </c>
      <c r="K45" s="7"/>
    </row>
    <row r="46" spans="1:41" hidden="1"/>
    <row r="47" spans="1:41" hidden="1"/>
    <row r="50" spans="2:2">
      <c r="B50" t="s">
        <v>355</v>
      </c>
    </row>
  </sheetData>
  <sortState ref="B3:K45">
    <sortCondition descending="1" ref="G2:G45"/>
  </sortState>
  <mergeCells count="32">
    <mergeCell ref="J5:J6"/>
    <mergeCell ref="K5:K6"/>
    <mergeCell ref="A7:A8"/>
    <mergeCell ref="B7:B8"/>
    <mergeCell ref="C7:C8"/>
    <mergeCell ref="E7:E8"/>
    <mergeCell ref="F7:F8"/>
    <mergeCell ref="G7:G8"/>
    <mergeCell ref="J7:J8"/>
    <mergeCell ref="K7:K8"/>
    <mergeCell ref="B5:B6"/>
    <mergeCell ref="A5:A6"/>
    <mergeCell ref="C5:C6"/>
    <mergeCell ref="E5:E6"/>
    <mergeCell ref="F5:F6"/>
    <mergeCell ref="G5:G6"/>
    <mergeCell ref="J9:J10"/>
    <mergeCell ref="K9:K10"/>
    <mergeCell ref="A16:A17"/>
    <mergeCell ref="B16:B17"/>
    <mergeCell ref="C16:C17"/>
    <mergeCell ref="E16:E17"/>
    <mergeCell ref="F16:F17"/>
    <mergeCell ref="G16:G17"/>
    <mergeCell ref="J16:J17"/>
    <mergeCell ref="K16:K17"/>
    <mergeCell ref="A9:A10"/>
    <mergeCell ref="B9:B10"/>
    <mergeCell ref="C9:C10"/>
    <mergeCell ref="E9:E10"/>
    <mergeCell ref="F9:F10"/>
    <mergeCell ref="G9:G10"/>
  </mergeCells>
  <phoneticPr fontId="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4:L21"/>
  <sheetViews>
    <sheetView workbookViewId="0">
      <selection activeCell="E1" sqref="E1:E1048576"/>
    </sheetView>
  </sheetViews>
  <sheetFormatPr defaultRowHeight="15"/>
  <cols>
    <col min="2" max="2" width="54" bestFit="1" customWidth="1"/>
    <col min="3" max="3" width="63" customWidth="1"/>
    <col min="4" max="4" width="35.7109375" customWidth="1"/>
    <col min="5" max="5" width="0" hidden="1" customWidth="1"/>
    <col min="6" max="6" width="44.42578125" customWidth="1"/>
    <col min="7" max="7" width="9.140625" style="22"/>
    <col min="8" max="9" width="0" style="22" hidden="1" customWidth="1"/>
    <col min="10" max="10" width="34.7109375" customWidth="1"/>
    <col min="11" max="11" width="11" customWidth="1"/>
    <col min="12" max="12" width="20.140625" customWidth="1"/>
  </cols>
  <sheetData>
    <row r="4" spans="1:12" ht="45">
      <c r="A4" s="33" t="s">
        <v>353</v>
      </c>
      <c r="B4" s="31" t="s">
        <v>0</v>
      </c>
      <c r="C4" s="31" t="s">
        <v>348</v>
      </c>
      <c r="D4" s="31" t="s">
        <v>349</v>
      </c>
      <c r="E4" s="32" t="s">
        <v>350</v>
      </c>
      <c r="F4" s="31" t="s">
        <v>351</v>
      </c>
      <c r="G4" s="33" t="s">
        <v>337</v>
      </c>
      <c r="H4" s="33"/>
      <c r="I4" s="33"/>
      <c r="J4" s="33" t="s">
        <v>352</v>
      </c>
      <c r="K4" s="35" t="s">
        <v>359</v>
      </c>
      <c r="L4" s="35" t="s">
        <v>362</v>
      </c>
    </row>
    <row r="5" spans="1:12" ht="57.75" customHeight="1">
      <c r="A5" s="48">
        <v>1</v>
      </c>
      <c r="B5" s="52" t="s">
        <v>57</v>
      </c>
      <c r="C5" s="54" t="s">
        <v>358</v>
      </c>
      <c r="D5" s="8" t="s">
        <v>372</v>
      </c>
      <c r="E5" s="54" t="s">
        <v>329</v>
      </c>
      <c r="F5" s="52" t="s">
        <v>328</v>
      </c>
      <c r="G5" s="48">
        <v>3.0550000000000002</v>
      </c>
      <c r="H5" s="19" t="s">
        <v>64</v>
      </c>
      <c r="I5" s="19">
        <v>99</v>
      </c>
      <c r="J5" s="54" t="s">
        <v>20</v>
      </c>
      <c r="K5" s="61">
        <v>3000</v>
      </c>
      <c r="L5" s="37">
        <f>0.4*K5</f>
        <v>1200</v>
      </c>
    </row>
    <row r="6" spans="1:12">
      <c r="A6" s="65"/>
      <c r="B6" s="64"/>
      <c r="C6" s="60"/>
      <c r="D6" s="8" t="s">
        <v>369</v>
      </c>
      <c r="E6" s="60"/>
      <c r="F6" s="64"/>
      <c r="G6" s="65"/>
      <c r="H6" s="19"/>
      <c r="I6" s="19"/>
      <c r="J6" s="60"/>
      <c r="K6" s="62"/>
      <c r="L6" s="37">
        <f>0.25*K5</f>
        <v>750</v>
      </c>
    </row>
    <row r="7" spans="1:12">
      <c r="A7" s="65"/>
      <c r="B7" s="64"/>
      <c r="C7" s="60"/>
      <c r="D7" s="8" t="s">
        <v>370</v>
      </c>
      <c r="E7" s="60"/>
      <c r="F7" s="64"/>
      <c r="G7" s="65"/>
      <c r="H7" s="19"/>
      <c r="I7" s="19"/>
      <c r="J7" s="60"/>
      <c r="K7" s="62"/>
      <c r="L7" s="37">
        <f>0.2*K5</f>
        <v>600</v>
      </c>
    </row>
    <row r="8" spans="1:12">
      <c r="A8" s="49"/>
      <c r="B8" s="53"/>
      <c r="C8" s="55"/>
      <c r="D8" s="8" t="s">
        <v>371</v>
      </c>
      <c r="E8" s="55"/>
      <c r="F8" s="53"/>
      <c r="G8" s="49"/>
      <c r="H8" s="19"/>
      <c r="I8" s="19"/>
      <c r="J8" s="55"/>
      <c r="K8" s="63"/>
      <c r="L8" s="37">
        <f>0.15*K5</f>
        <v>450</v>
      </c>
    </row>
    <row r="9" spans="1:12" ht="30" customHeight="1">
      <c r="A9" s="48">
        <v>2</v>
      </c>
      <c r="B9" s="52" t="s">
        <v>341</v>
      </c>
      <c r="C9" s="54" t="s">
        <v>340</v>
      </c>
      <c r="D9" s="8" t="s">
        <v>374</v>
      </c>
      <c r="E9" s="54" t="s">
        <v>375</v>
      </c>
      <c r="F9" s="52" t="s">
        <v>342</v>
      </c>
      <c r="G9" s="48">
        <v>1.1100000000000001</v>
      </c>
      <c r="H9" s="19" t="s">
        <v>64</v>
      </c>
      <c r="I9" s="19">
        <v>99</v>
      </c>
      <c r="J9" s="52" t="s">
        <v>16</v>
      </c>
      <c r="K9" s="61">
        <v>2000</v>
      </c>
      <c r="L9" s="37">
        <f>0.55*K9</f>
        <v>1100</v>
      </c>
    </row>
    <row r="10" spans="1:12">
      <c r="A10" s="65"/>
      <c r="B10" s="64"/>
      <c r="C10" s="60"/>
      <c r="D10" s="8" t="s">
        <v>373</v>
      </c>
      <c r="E10" s="55"/>
      <c r="F10" s="53"/>
      <c r="G10" s="49"/>
      <c r="H10" s="19"/>
      <c r="I10" s="19"/>
      <c r="J10" s="53"/>
      <c r="K10" s="63"/>
      <c r="L10" s="37">
        <f>0.45*K9</f>
        <v>900</v>
      </c>
    </row>
    <row r="11" spans="1:12" ht="30">
      <c r="A11" s="19">
        <v>3</v>
      </c>
      <c r="B11" s="1" t="s">
        <v>56</v>
      </c>
      <c r="C11" s="8" t="s">
        <v>326</v>
      </c>
      <c r="D11" s="21" t="s">
        <v>376</v>
      </c>
      <c r="E11" s="8" t="s">
        <v>243</v>
      </c>
      <c r="F11" s="16" t="s">
        <v>327</v>
      </c>
      <c r="G11" s="17">
        <v>1.0089999999999999</v>
      </c>
      <c r="H11" s="19" t="s">
        <v>64</v>
      </c>
      <c r="I11" s="19">
        <v>87</v>
      </c>
      <c r="J11" s="1" t="s">
        <v>4</v>
      </c>
      <c r="K11" s="38">
        <v>3000</v>
      </c>
      <c r="L11" s="38">
        <v>3000</v>
      </c>
    </row>
    <row r="12" spans="1:12" ht="45" hidden="1">
      <c r="A12" s="19" t="s">
        <v>353</v>
      </c>
      <c r="B12" s="16" t="s">
        <v>57</v>
      </c>
      <c r="C12" s="8" t="s">
        <v>330</v>
      </c>
      <c r="D12" s="8" t="s">
        <v>331</v>
      </c>
      <c r="E12" s="8" t="s">
        <v>336</v>
      </c>
      <c r="F12" s="1" t="s">
        <v>332</v>
      </c>
      <c r="G12" s="19">
        <v>0.91300000000000003</v>
      </c>
      <c r="H12" s="19" t="s">
        <v>64</v>
      </c>
      <c r="I12" s="19">
        <v>88</v>
      </c>
      <c r="J12" s="1" t="s">
        <v>20</v>
      </c>
      <c r="K12" s="37"/>
      <c r="L12" s="37"/>
    </row>
    <row r="13" spans="1:12" ht="60" hidden="1">
      <c r="A13" s="19" t="s">
        <v>353</v>
      </c>
      <c r="B13" s="1" t="s">
        <v>59</v>
      </c>
      <c r="C13" s="8" t="s">
        <v>333</v>
      </c>
      <c r="D13" s="1" t="s">
        <v>335</v>
      </c>
      <c r="E13" s="8" t="s">
        <v>243</v>
      </c>
      <c r="F13" s="1" t="s">
        <v>334</v>
      </c>
      <c r="G13" s="19">
        <v>0.86199999999999999</v>
      </c>
      <c r="H13" s="19" t="s">
        <v>64</v>
      </c>
      <c r="I13" s="19">
        <v>94</v>
      </c>
      <c r="J13" s="1" t="s">
        <v>20</v>
      </c>
      <c r="K13" s="37"/>
      <c r="L13" s="37"/>
    </row>
    <row r="14" spans="1:12" ht="30">
      <c r="A14" s="19">
        <v>4</v>
      </c>
      <c r="B14" s="1" t="s">
        <v>52</v>
      </c>
      <c r="C14" s="8" t="s">
        <v>324</v>
      </c>
      <c r="D14" s="8" t="s">
        <v>377</v>
      </c>
      <c r="E14" s="21" t="s">
        <v>243</v>
      </c>
      <c r="F14" s="39" t="s">
        <v>325</v>
      </c>
      <c r="G14" s="17">
        <v>0.70699999999999996</v>
      </c>
      <c r="H14" s="19" t="s">
        <v>75</v>
      </c>
      <c r="I14" s="19">
        <v>64</v>
      </c>
      <c r="J14" s="16" t="s">
        <v>4</v>
      </c>
      <c r="K14" s="38">
        <v>2000</v>
      </c>
      <c r="L14" s="37">
        <v>2000</v>
      </c>
    </row>
    <row r="15" spans="1:12" ht="60" hidden="1">
      <c r="B15" s="16" t="s">
        <v>33</v>
      </c>
      <c r="C15" s="8" t="s">
        <v>313</v>
      </c>
      <c r="D15" s="8" t="s">
        <v>314</v>
      </c>
      <c r="E15" s="8" t="s">
        <v>243</v>
      </c>
      <c r="F15" s="1" t="s">
        <v>315</v>
      </c>
      <c r="G15" s="19">
        <v>0.49299999999999999</v>
      </c>
      <c r="H15" s="22" t="s">
        <v>112</v>
      </c>
      <c r="I15" s="19">
        <v>41</v>
      </c>
      <c r="J15" s="1" t="s">
        <v>34</v>
      </c>
    </row>
    <row r="16" spans="1:12" ht="30" hidden="1">
      <c r="B16" s="16" t="s">
        <v>15</v>
      </c>
      <c r="C16" s="21" t="s">
        <v>301</v>
      </c>
      <c r="D16" s="1" t="s">
        <v>302</v>
      </c>
      <c r="E16" s="8" t="s">
        <v>243</v>
      </c>
      <c r="F16" s="8" t="s">
        <v>303</v>
      </c>
      <c r="G16" s="17">
        <v>0.41899999999999998</v>
      </c>
      <c r="H16" s="17" t="s">
        <v>75</v>
      </c>
      <c r="I16" s="17">
        <v>92</v>
      </c>
      <c r="J16" s="1" t="s">
        <v>16</v>
      </c>
    </row>
    <row r="17" spans="2:11" ht="45" hidden="1">
      <c r="B17" s="1" t="s">
        <v>43</v>
      </c>
      <c r="C17" s="8" t="s">
        <v>316</v>
      </c>
      <c r="D17" s="1" t="s">
        <v>317</v>
      </c>
      <c r="E17" s="8" t="s">
        <v>243</v>
      </c>
      <c r="F17" s="1" t="s">
        <v>318</v>
      </c>
      <c r="G17" s="19">
        <v>0.309</v>
      </c>
      <c r="H17" s="19" t="s">
        <v>112</v>
      </c>
      <c r="I17" s="19">
        <v>40</v>
      </c>
      <c r="J17" s="1" t="s">
        <v>34</v>
      </c>
      <c r="K17" t="s">
        <v>319</v>
      </c>
    </row>
    <row r="18" spans="2:11" ht="60" hidden="1">
      <c r="B18" s="1" t="s">
        <v>48</v>
      </c>
      <c r="C18" s="8" t="s">
        <v>320</v>
      </c>
      <c r="D18" s="8" t="s">
        <v>321</v>
      </c>
      <c r="E18" s="8" t="s">
        <v>260</v>
      </c>
      <c r="F18" s="1" t="s">
        <v>322</v>
      </c>
      <c r="G18" s="19">
        <v>0.29099999999999998</v>
      </c>
      <c r="H18" s="19" t="s">
        <v>64</v>
      </c>
      <c r="I18" s="19">
        <v>92</v>
      </c>
      <c r="J18" s="1" t="s">
        <v>16</v>
      </c>
      <c r="K18" t="s">
        <v>323</v>
      </c>
    </row>
    <row r="19" spans="2:11" ht="45" hidden="1">
      <c r="B19" s="5" t="s">
        <v>33</v>
      </c>
      <c r="C19" s="10" t="s">
        <v>306</v>
      </c>
      <c r="D19" s="10" t="s">
        <v>307</v>
      </c>
      <c r="E19" s="5" t="s">
        <v>310</v>
      </c>
      <c r="F19" s="5" t="s">
        <v>309</v>
      </c>
      <c r="G19" s="20">
        <v>0.185</v>
      </c>
      <c r="H19" s="20" t="s">
        <v>255</v>
      </c>
      <c r="I19" s="20"/>
      <c r="J19" s="5" t="s">
        <v>34</v>
      </c>
      <c r="K19" s="7" t="s">
        <v>308</v>
      </c>
    </row>
    <row r="20" spans="2:11" ht="45" hidden="1">
      <c r="B20" s="15" t="s">
        <v>33</v>
      </c>
      <c r="C20" s="10" t="s">
        <v>311</v>
      </c>
      <c r="D20" s="10" t="s">
        <v>312</v>
      </c>
      <c r="E20" s="5"/>
      <c r="F20" s="5" t="s">
        <v>309</v>
      </c>
      <c r="G20" s="20">
        <v>0.185</v>
      </c>
      <c r="H20" s="20" t="s">
        <v>255</v>
      </c>
      <c r="I20" s="20"/>
      <c r="J20" s="5" t="s">
        <v>35</v>
      </c>
      <c r="K20" s="7"/>
    </row>
    <row r="21" spans="2:11" s="4" customFormat="1" ht="120" hidden="1">
      <c r="B21" s="28" t="s">
        <v>19</v>
      </c>
      <c r="C21" s="29" t="s">
        <v>304</v>
      </c>
      <c r="D21" s="9" t="s">
        <v>305</v>
      </c>
      <c r="E21" s="29" t="s">
        <v>265</v>
      </c>
      <c r="F21" s="3"/>
      <c r="G21" s="25"/>
      <c r="H21" s="25"/>
      <c r="I21" s="25"/>
      <c r="J21" s="3" t="s">
        <v>20</v>
      </c>
      <c r="K21" s="4" t="s">
        <v>343</v>
      </c>
    </row>
  </sheetData>
  <sortState ref="B5:K21">
    <sortCondition descending="1" ref="G4:G21"/>
  </sortState>
  <mergeCells count="16">
    <mergeCell ref="J5:J8"/>
    <mergeCell ref="K5:K8"/>
    <mergeCell ref="B9:B10"/>
    <mergeCell ref="A9:A10"/>
    <mergeCell ref="C9:C10"/>
    <mergeCell ref="E9:E10"/>
    <mergeCell ref="F9:F10"/>
    <mergeCell ref="G9:G10"/>
    <mergeCell ref="J9:J10"/>
    <mergeCell ref="K9:K10"/>
    <mergeCell ref="A5:A8"/>
    <mergeCell ref="B5:B8"/>
    <mergeCell ref="C5:C8"/>
    <mergeCell ref="E5:E8"/>
    <mergeCell ref="F5:F8"/>
    <mergeCell ref="G5:G8"/>
  </mergeCells>
  <phoneticPr fontId="3"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B2:M6"/>
  <sheetViews>
    <sheetView workbookViewId="0">
      <selection activeCell="F1" sqref="F1:F1048576"/>
    </sheetView>
  </sheetViews>
  <sheetFormatPr defaultRowHeight="15"/>
  <cols>
    <col min="2" max="2" width="4.42578125" bestFit="1" customWidth="1"/>
    <col min="3" max="3" width="25.140625" bestFit="1" customWidth="1"/>
    <col min="4" max="4" width="85.28515625" customWidth="1"/>
    <col min="5" max="5" width="23" customWidth="1"/>
    <col min="6" max="6" width="0" hidden="1" customWidth="1"/>
    <col min="7" max="8" width="14" customWidth="1"/>
    <col min="9" max="10" width="0" hidden="1" customWidth="1"/>
    <col min="11" max="11" width="21.7109375" bestFit="1" customWidth="1"/>
    <col min="12" max="12" width="10.7109375" customWidth="1"/>
    <col min="13" max="13" width="11.5703125" customWidth="1"/>
  </cols>
  <sheetData>
    <row r="2" spans="2:13" ht="45">
      <c r="B2" s="30" t="s">
        <v>353</v>
      </c>
      <c r="C2" s="31" t="s">
        <v>0</v>
      </c>
      <c r="D2" s="31" t="s">
        <v>348</v>
      </c>
      <c r="E2" s="31" t="s">
        <v>349</v>
      </c>
      <c r="F2" s="32" t="s">
        <v>350</v>
      </c>
      <c r="G2" s="31" t="s">
        <v>351</v>
      </c>
      <c r="H2" s="33" t="s">
        <v>337</v>
      </c>
      <c r="I2" s="33"/>
      <c r="J2" s="33"/>
      <c r="K2" s="33" t="s">
        <v>352</v>
      </c>
      <c r="L2" s="35" t="s">
        <v>359</v>
      </c>
      <c r="M2" s="35" t="s">
        <v>362</v>
      </c>
    </row>
    <row r="3" spans="2:13">
      <c r="B3" s="48">
        <v>1</v>
      </c>
      <c r="C3" s="52" t="s">
        <v>58</v>
      </c>
      <c r="D3" s="54" t="s">
        <v>299</v>
      </c>
      <c r="E3" s="44" t="s">
        <v>378</v>
      </c>
      <c r="F3" s="66" t="s">
        <v>375</v>
      </c>
      <c r="G3" s="54" t="s">
        <v>300</v>
      </c>
      <c r="H3" s="48">
        <v>1.2110000000000001</v>
      </c>
      <c r="I3" s="43"/>
      <c r="J3" s="43"/>
      <c r="K3" s="48" t="s">
        <v>4</v>
      </c>
      <c r="L3" s="48">
        <v>3000</v>
      </c>
      <c r="M3" s="19">
        <f>0.55*L3</f>
        <v>1650.0000000000002</v>
      </c>
    </row>
    <row r="4" spans="2:13" ht="30" customHeight="1">
      <c r="B4" s="49"/>
      <c r="C4" s="53"/>
      <c r="D4" s="55"/>
      <c r="E4" s="21" t="s">
        <v>379</v>
      </c>
      <c r="F4" s="67"/>
      <c r="G4" s="55"/>
      <c r="H4" s="49"/>
      <c r="I4" s="17" t="s">
        <v>75</v>
      </c>
      <c r="J4" s="17">
        <v>80</v>
      </c>
      <c r="K4" s="49"/>
      <c r="L4" s="49"/>
      <c r="M4" s="19">
        <f>0.45*L3</f>
        <v>1350</v>
      </c>
    </row>
    <row r="5" spans="2:13" ht="75" hidden="1">
      <c r="C5" s="1" t="s">
        <v>45</v>
      </c>
      <c r="D5" s="8" t="s">
        <v>296</v>
      </c>
      <c r="E5" s="8" t="s">
        <v>297</v>
      </c>
      <c r="F5" s="8" t="s">
        <v>243</v>
      </c>
      <c r="G5" s="8" t="s">
        <v>298</v>
      </c>
      <c r="H5" s="17">
        <v>0.98399999999999999</v>
      </c>
      <c r="I5" s="17" t="s">
        <v>64</v>
      </c>
      <c r="J5" s="17">
        <v>91</v>
      </c>
      <c r="K5" s="1" t="s">
        <v>46</v>
      </c>
    </row>
    <row r="6" spans="2:13" ht="45" hidden="1">
      <c r="C6" s="16" t="s">
        <v>17</v>
      </c>
      <c r="D6" s="21" t="s">
        <v>293</v>
      </c>
      <c r="E6" s="8" t="s">
        <v>294</v>
      </c>
      <c r="F6" s="8" t="s">
        <v>243</v>
      </c>
      <c r="G6" s="16" t="s">
        <v>295</v>
      </c>
      <c r="H6" s="17">
        <v>0.64200000000000002</v>
      </c>
      <c r="I6" s="17" t="s">
        <v>75</v>
      </c>
      <c r="J6" s="17">
        <v>56</v>
      </c>
      <c r="K6" s="1" t="s">
        <v>18</v>
      </c>
    </row>
  </sheetData>
  <sortState ref="C4:K5">
    <sortCondition descending="1" ref="H2:H5"/>
  </sortState>
  <mergeCells count="8">
    <mergeCell ref="L3:L4"/>
    <mergeCell ref="B3:B4"/>
    <mergeCell ref="C3:C4"/>
    <mergeCell ref="D3:D4"/>
    <mergeCell ref="G3:G4"/>
    <mergeCell ref="H3:H4"/>
    <mergeCell ref="K3:K4"/>
    <mergeCell ref="F3: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B2:N21"/>
  <sheetViews>
    <sheetView zoomScale="80" zoomScaleNormal="80" workbookViewId="0">
      <selection activeCell="F1" sqref="F1:F1048576"/>
    </sheetView>
  </sheetViews>
  <sheetFormatPr defaultRowHeight="15"/>
  <cols>
    <col min="3" max="3" width="23" bestFit="1" customWidth="1"/>
    <col min="4" max="4" width="59.28515625" bestFit="1" customWidth="1"/>
    <col min="5" max="5" width="55.85546875" customWidth="1"/>
    <col min="6" max="6" width="13.5703125" hidden="1" customWidth="1"/>
    <col min="7" max="8" width="48.140625" customWidth="1"/>
    <col min="9" max="9" width="15.140625" hidden="1" customWidth="1"/>
    <col min="10" max="10" width="17.7109375" hidden="1" customWidth="1"/>
    <col min="11" max="11" width="22.140625" customWidth="1"/>
    <col min="12" max="12" width="0" hidden="1" customWidth="1"/>
    <col min="13" max="13" width="10.85546875" customWidth="1"/>
    <col min="14" max="14" width="12" customWidth="1"/>
  </cols>
  <sheetData>
    <row r="2" spans="2:14" ht="45">
      <c r="B2" s="30" t="s">
        <v>353</v>
      </c>
      <c r="C2" s="31" t="s">
        <v>0</v>
      </c>
      <c r="D2" s="31" t="s">
        <v>348</v>
      </c>
      <c r="E2" s="31" t="s">
        <v>349</v>
      </c>
      <c r="F2" s="32" t="s">
        <v>350</v>
      </c>
      <c r="G2" s="31" t="s">
        <v>351</v>
      </c>
      <c r="H2" s="33" t="s">
        <v>337</v>
      </c>
      <c r="I2" s="33"/>
      <c r="J2" s="33"/>
      <c r="K2" s="33" t="s">
        <v>352</v>
      </c>
      <c r="M2" s="35" t="s">
        <v>359</v>
      </c>
      <c r="N2" s="35" t="s">
        <v>362</v>
      </c>
    </row>
    <row r="3" spans="2:14" s="7" customFormat="1" ht="60" hidden="1">
      <c r="B3" s="17">
        <v>1</v>
      </c>
      <c r="C3" s="5" t="s">
        <v>47</v>
      </c>
      <c r="D3" s="10" t="s">
        <v>287</v>
      </c>
      <c r="E3" s="10" t="s">
        <v>288</v>
      </c>
      <c r="F3" s="5"/>
      <c r="G3" s="5" t="s">
        <v>291</v>
      </c>
      <c r="H3" s="20">
        <v>1.2230000000000001</v>
      </c>
      <c r="I3" s="20" t="s">
        <v>64</v>
      </c>
      <c r="J3" s="5">
        <v>86</v>
      </c>
      <c r="K3" s="5"/>
      <c r="L3" s="7" t="s">
        <v>292</v>
      </c>
    </row>
    <row r="4" spans="2:14" s="7" customFormat="1" ht="60" hidden="1">
      <c r="B4" s="20"/>
      <c r="C4" s="5" t="s">
        <v>5</v>
      </c>
      <c r="D4" s="10" t="s">
        <v>244</v>
      </c>
      <c r="E4" s="10" t="s">
        <v>245</v>
      </c>
      <c r="F4" s="10" t="s">
        <v>243</v>
      </c>
      <c r="G4" s="5" t="s">
        <v>247</v>
      </c>
      <c r="H4" s="20">
        <v>0.95599999999999996</v>
      </c>
      <c r="I4" s="18" t="s">
        <v>64</v>
      </c>
      <c r="J4" s="18">
        <v>91</v>
      </c>
      <c r="K4" s="5" t="s">
        <v>6</v>
      </c>
      <c r="L4" s="7" t="s">
        <v>246</v>
      </c>
    </row>
    <row r="5" spans="2:14">
      <c r="B5" s="19">
        <v>1</v>
      </c>
      <c r="C5" s="17" t="s">
        <v>26</v>
      </c>
      <c r="D5" s="34" t="s">
        <v>251</v>
      </c>
      <c r="E5" s="23" t="s">
        <v>380</v>
      </c>
      <c r="F5" s="23" t="s">
        <v>243</v>
      </c>
      <c r="G5" s="23" t="s">
        <v>252</v>
      </c>
      <c r="H5" s="19">
        <v>0.89700000000000002</v>
      </c>
      <c r="I5" s="19" t="s">
        <v>64</v>
      </c>
      <c r="J5" s="19">
        <v>55</v>
      </c>
      <c r="K5" s="19" t="s">
        <v>6</v>
      </c>
      <c r="M5" s="37">
        <v>3000</v>
      </c>
      <c r="N5" s="37">
        <v>3000</v>
      </c>
    </row>
    <row r="6" spans="2:14" s="7" customFormat="1" ht="90" hidden="1">
      <c r="C6" s="5" t="s">
        <v>5</v>
      </c>
      <c r="D6" s="10" t="s">
        <v>276</v>
      </c>
      <c r="E6" s="10" t="s">
        <v>277</v>
      </c>
      <c r="F6" s="5"/>
      <c r="G6" s="5" t="s">
        <v>278</v>
      </c>
      <c r="H6" s="20">
        <v>0.86199999999999999</v>
      </c>
      <c r="I6" s="20" t="s">
        <v>75</v>
      </c>
      <c r="J6" s="20"/>
      <c r="K6" s="5" t="s">
        <v>6</v>
      </c>
      <c r="L6" s="7" t="s">
        <v>279</v>
      </c>
    </row>
    <row r="7" spans="2:14" s="7" customFormat="1" ht="45" hidden="1">
      <c r="C7" s="5" t="s">
        <v>5</v>
      </c>
      <c r="D7" s="10" t="s">
        <v>263</v>
      </c>
      <c r="E7" s="10" t="s">
        <v>264</v>
      </c>
      <c r="F7" s="5" t="s">
        <v>243</v>
      </c>
      <c r="G7" s="10" t="s">
        <v>266</v>
      </c>
      <c r="H7" s="27">
        <v>0.65800000000000003</v>
      </c>
      <c r="I7" s="20" t="s">
        <v>75</v>
      </c>
      <c r="J7" s="20">
        <v>78</v>
      </c>
      <c r="K7" s="5" t="s">
        <v>6</v>
      </c>
      <c r="L7" s="7" t="s">
        <v>267</v>
      </c>
    </row>
    <row r="8" spans="2:14" s="7" customFormat="1" ht="45" hidden="1">
      <c r="C8" s="1" t="s">
        <v>37</v>
      </c>
      <c r="D8" s="8" t="s">
        <v>280</v>
      </c>
      <c r="E8" s="8" t="s">
        <v>281</v>
      </c>
      <c r="F8" s="8" t="s">
        <v>243</v>
      </c>
      <c r="G8" s="1" t="s">
        <v>282</v>
      </c>
      <c r="H8" s="17">
        <v>0.63900000000000001</v>
      </c>
      <c r="I8" s="19" t="s">
        <v>112</v>
      </c>
      <c r="J8" s="19">
        <v>66</v>
      </c>
      <c r="K8" s="1" t="s">
        <v>6</v>
      </c>
      <c r="L8"/>
    </row>
    <row r="9" spans="2:14" s="7" customFormat="1" ht="45" hidden="1">
      <c r="C9" s="5" t="s">
        <v>9</v>
      </c>
      <c r="D9" s="10" t="s">
        <v>248</v>
      </c>
      <c r="E9" s="10" t="s">
        <v>249</v>
      </c>
      <c r="F9" s="10" t="s">
        <v>243</v>
      </c>
      <c r="G9" s="5" t="s">
        <v>231</v>
      </c>
      <c r="H9" s="20">
        <v>0.50700000000000001</v>
      </c>
      <c r="I9" s="20" t="s">
        <v>112</v>
      </c>
      <c r="J9" s="5">
        <v>59</v>
      </c>
      <c r="K9" s="5" t="s">
        <v>10</v>
      </c>
      <c r="L9" s="7" t="s">
        <v>250</v>
      </c>
    </row>
    <row r="10" spans="2:14" s="7" customFormat="1" ht="30" hidden="1">
      <c r="C10" s="1" t="s">
        <v>9</v>
      </c>
      <c r="D10" s="8" t="s">
        <v>241</v>
      </c>
      <c r="E10" s="8" t="s">
        <v>242</v>
      </c>
      <c r="F10" s="8" t="s">
        <v>243</v>
      </c>
      <c r="G10" s="1" t="s">
        <v>231</v>
      </c>
      <c r="H10" s="19">
        <v>0.50700000000000001</v>
      </c>
      <c r="I10" s="19" t="s">
        <v>112</v>
      </c>
      <c r="J10" s="19">
        <v>59</v>
      </c>
      <c r="K10" s="1" t="s">
        <v>4</v>
      </c>
      <c r="L10"/>
    </row>
    <row r="11" spans="2:14" s="7" customFormat="1" ht="30" hidden="1">
      <c r="C11" s="1" t="s">
        <v>3</v>
      </c>
      <c r="D11" s="1" t="s">
        <v>241</v>
      </c>
      <c r="E11" s="8" t="s">
        <v>242</v>
      </c>
      <c r="F11" s="8" t="s">
        <v>243</v>
      </c>
      <c r="G11" s="1" t="s">
        <v>231</v>
      </c>
      <c r="H11" s="19">
        <v>0.50700000000000001</v>
      </c>
      <c r="I11" s="19" t="s">
        <v>112</v>
      </c>
      <c r="J11" s="19">
        <v>59</v>
      </c>
      <c r="K11" s="1" t="s">
        <v>4</v>
      </c>
      <c r="L11"/>
    </row>
    <row r="12" spans="2:14" s="7" customFormat="1" ht="45" hidden="1">
      <c r="C12" s="5" t="s">
        <v>5</v>
      </c>
      <c r="D12" s="10" t="s">
        <v>253</v>
      </c>
      <c r="E12" s="10" t="s">
        <v>256</v>
      </c>
      <c r="F12" s="5" t="s">
        <v>260</v>
      </c>
      <c r="G12" s="5" t="s">
        <v>254</v>
      </c>
      <c r="H12" s="20">
        <v>0.111</v>
      </c>
      <c r="I12" s="20" t="s">
        <v>255</v>
      </c>
      <c r="J12" s="20">
        <v>8</v>
      </c>
      <c r="K12" s="5" t="s">
        <v>6</v>
      </c>
    </row>
    <row r="13" spans="2:14" s="7" customFormat="1" ht="45" hidden="1">
      <c r="C13" s="5" t="s">
        <v>5</v>
      </c>
      <c r="D13" s="10" t="s">
        <v>257</v>
      </c>
      <c r="E13" s="10" t="s">
        <v>258</v>
      </c>
      <c r="F13" s="5" t="s">
        <v>243</v>
      </c>
      <c r="G13" s="5" t="s">
        <v>261</v>
      </c>
      <c r="H13" s="20">
        <v>0.111</v>
      </c>
      <c r="I13" s="20" t="s">
        <v>255</v>
      </c>
      <c r="J13" s="20">
        <v>4</v>
      </c>
      <c r="K13" s="5" t="s">
        <v>6</v>
      </c>
      <c r="L13" s="7" t="s">
        <v>262</v>
      </c>
    </row>
    <row r="14" spans="2:14" ht="45" hidden="1">
      <c r="C14" s="5" t="s">
        <v>5</v>
      </c>
      <c r="D14" s="10" t="s">
        <v>272</v>
      </c>
      <c r="E14" s="10" t="s">
        <v>273</v>
      </c>
      <c r="F14" s="5"/>
      <c r="G14" s="5" t="s">
        <v>261</v>
      </c>
      <c r="H14" s="20">
        <v>0.111</v>
      </c>
      <c r="I14" s="20" t="s">
        <v>255</v>
      </c>
      <c r="J14" s="20">
        <v>4</v>
      </c>
      <c r="K14" s="5" t="s">
        <v>6</v>
      </c>
      <c r="L14" s="7" t="s">
        <v>269</v>
      </c>
    </row>
    <row r="15" spans="2:14" ht="45" hidden="1">
      <c r="C15" s="5" t="s">
        <v>5</v>
      </c>
      <c r="D15" s="5" t="s">
        <v>274</v>
      </c>
      <c r="E15" s="10" t="s">
        <v>275</v>
      </c>
      <c r="F15" s="5"/>
      <c r="G15" s="5" t="s">
        <v>261</v>
      </c>
      <c r="H15" s="20">
        <v>0.111</v>
      </c>
      <c r="I15" s="20" t="s">
        <v>255</v>
      </c>
      <c r="J15" s="20">
        <v>4</v>
      </c>
      <c r="K15" s="5" t="s">
        <v>6</v>
      </c>
      <c r="L15" s="7" t="s">
        <v>269</v>
      </c>
    </row>
    <row r="16" spans="2:14" ht="60" hidden="1">
      <c r="C16" s="5" t="s">
        <v>5</v>
      </c>
      <c r="D16" s="10" t="s">
        <v>268</v>
      </c>
      <c r="E16" s="5"/>
      <c r="F16" s="5"/>
      <c r="G16" s="5"/>
      <c r="H16" s="5"/>
      <c r="I16" s="5"/>
      <c r="J16" s="20"/>
      <c r="K16" s="5" t="s">
        <v>6</v>
      </c>
      <c r="L16" s="7" t="s">
        <v>270</v>
      </c>
    </row>
    <row r="17" spans="3:12" s="7" customFormat="1" ht="45" hidden="1">
      <c r="C17" s="5" t="s">
        <v>5</v>
      </c>
      <c r="D17" s="10" t="s">
        <v>271</v>
      </c>
      <c r="E17" s="5"/>
      <c r="F17" s="5"/>
      <c r="G17" s="5"/>
      <c r="H17" s="5"/>
      <c r="I17" s="5"/>
      <c r="J17" s="20"/>
      <c r="K17" s="5" t="s">
        <v>6</v>
      </c>
      <c r="L17" s="7" t="s">
        <v>259</v>
      </c>
    </row>
    <row r="18" spans="3:12" s="7" customFormat="1" ht="180" hidden="1">
      <c r="C18" s="5" t="s">
        <v>47</v>
      </c>
      <c r="D18" s="10" t="s">
        <v>283</v>
      </c>
      <c r="E18" s="10" t="s">
        <v>284</v>
      </c>
      <c r="F18" s="5"/>
      <c r="G18" s="5"/>
      <c r="H18" s="5"/>
      <c r="I18" s="5"/>
      <c r="J18" s="5"/>
      <c r="K18" s="5" t="s">
        <v>10</v>
      </c>
      <c r="L18" s="7" t="s">
        <v>289</v>
      </c>
    </row>
    <row r="19" spans="3:12" s="7" customFormat="1" ht="45" hidden="1">
      <c r="C19" s="5" t="s">
        <v>47</v>
      </c>
      <c r="D19" s="10" t="s">
        <v>285</v>
      </c>
      <c r="E19" s="10" t="s">
        <v>286</v>
      </c>
      <c r="F19" s="5"/>
      <c r="G19" s="5"/>
      <c r="H19" s="5"/>
      <c r="I19" s="5"/>
      <c r="J19" s="5"/>
      <c r="K19" s="5"/>
      <c r="L19" s="7" t="s">
        <v>290</v>
      </c>
    </row>
    <row r="20" spans="3:12" hidden="1"/>
    <row r="21" spans="3:12" hidden="1"/>
  </sheetData>
  <sortState ref="C3:L19">
    <sortCondition descending="1" ref="H1:H19"/>
  </sortState>
  <phoneticPr fontId="3"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3:M12"/>
  <sheetViews>
    <sheetView workbookViewId="0">
      <selection activeCell="F1" sqref="F1:F1048576"/>
    </sheetView>
  </sheetViews>
  <sheetFormatPr defaultRowHeight="15"/>
  <cols>
    <col min="3" max="3" width="25.5703125" customWidth="1"/>
    <col min="4" max="4" width="40.140625" customWidth="1"/>
    <col min="5" max="5" width="55.5703125" customWidth="1"/>
    <col min="6" max="6" width="22.7109375" hidden="1" customWidth="1"/>
    <col min="7" max="8" width="38.85546875" customWidth="1"/>
    <col min="9" max="9" width="0" style="22" hidden="1" customWidth="1"/>
    <col min="10" max="10" width="0" hidden="1" customWidth="1"/>
    <col min="11" max="11" width="42.42578125" bestFit="1" customWidth="1"/>
    <col min="13" max="13" width="11.85546875" customWidth="1"/>
  </cols>
  <sheetData>
    <row r="3" spans="2:13" ht="45">
      <c r="B3" s="30" t="s">
        <v>353</v>
      </c>
      <c r="C3" s="33" t="s">
        <v>0</v>
      </c>
      <c r="D3" s="33" t="s">
        <v>348</v>
      </c>
      <c r="E3" s="33" t="s">
        <v>349</v>
      </c>
      <c r="F3" s="35" t="s">
        <v>350</v>
      </c>
      <c r="G3" s="33" t="s">
        <v>351</v>
      </c>
      <c r="H3" s="33" t="s">
        <v>337</v>
      </c>
      <c r="I3" s="33"/>
      <c r="J3" s="33"/>
      <c r="K3" s="33" t="s">
        <v>352</v>
      </c>
      <c r="L3" s="35" t="s">
        <v>359</v>
      </c>
      <c r="M3" s="35" t="s">
        <v>362</v>
      </c>
    </row>
    <row r="4" spans="2:13">
      <c r="B4" s="48">
        <v>1</v>
      </c>
      <c r="C4" s="48" t="s">
        <v>28</v>
      </c>
      <c r="D4" s="54" t="s">
        <v>236</v>
      </c>
      <c r="E4" s="46" t="s">
        <v>381</v>
      </c>
      <c r="F4" s="48" t="s">
        <v>237</v>
      </c>
      <c r="G4" s="54" t="s">
        <v>238</v>
      </c>
      <c r="H4" s="48">
        <v>0.8</v>
      </c>
      <c r="I4" s="43"/>
      <c r="J4" s="43"/>
      <c r="K4" s="48" t="s">
        <v>8</v>
      </c>
      <c r="L4" s="68">
        <v>3000</v>
      </c>
      <c r="M4" s="47">
        <f>0.55*L4</f>
        <v>1650.0000000000002</v>
      </c>
    </row>
    <row r="5" spans="2:13" ht="30" customHeight="1">
      <c r="B5" s="49"/>
      <c r="C5" s="49"/>
      <c r="D5" s="55"/>
      <c r="E5" s="41" t="s">
        <v>382</v>
      </c>
      <c r="F5" s="49"/>
      <c r="G5" s="55"/>
      <c r="H5" s="49"/>
      <c r="I5" s="17" t="s">
        <v>75</v>
      </c>
      <c r="J5" s="17">
        <v>88</v>
      </c>
      <c r="K5" s="49"/>
      <c r="L5" s="69"/>
      <c r="M5" s="45">
        <f>0.45*L4</f>
        <v>1350</v>
      </c>
    </row>
    <row r="6" spans="2:13" ht="75" hidden="1">
      <c r="B6" s="20"/>
      <c r="C6" s="1" t="s">
        <v>28</v>
      </c>
      <c r="D6" s="8" t="s">
        <v>239</v>
      </c>
      <c r="E6" s="1" t="s">
        <v>240</v>
      </c>
      <c r="F6" s="1" t="s">
        <v>180</v>
      </c>
      <c r="G6" s="8" t="s">
        <v>238</v>
      </c>
      <c r="H6" s="23">
        <v>0.8</v>
      </c>
      <c r="I6" s="19" t="s">
        <v>75</v>
      </c>
      <c r="J6" s="17">
        <v>88</v>
      </c>
      <c r="K6" s="1" t="s">
        <v>8</v>
      </c>
      <c r="L6" s="7"/>
      <c r="M6" s="7"/>
    </row>
    <row r="7" spans="2:13" ht="60" hidden="1">
      <c r="B7" s="19">
        <v>1</v>
      </c>
      <c r="C7" s="1" t="s">
        <v>12</v>
      </c>
      <c r="D7" s="8" t="s">
        <v>226</v>
      </c>
      <c r="E7" s="8" t="s">
        <v>227</v>
      </c>
      <c r="F7" s="1" t="s">
        <v>180</v>
      </c>
      <c r="G7" s="8" t="s">
        <v>228</v>
      </c>
      <c r="H7" s="23">
        <v>0.54400000000000004</v>
      </c>
      <c r="I7" s="19" t="s">
        <v>75</v>
      </c>
      <c r="J7" s="17">
        <v>44</v>
      </c>
      <c r="K7" s="1" t="s">
        <v>13</v>
      </c>
      <c r="L7" s="37">
        <v>3000</v>
      </c>
      <c r="M7" s="37">
        <v>3000</v>
      </c>
    </row>
    <row r="8" spans="2:13" ht="75" hidden="1">
      <c r="C8" s="5" t="s">
        <v>12</v>
      </c>
      <c r="D8" s="10" t="s">
        <v>229</v>
      </c>
      <c r="E8" s="10" t="s">
        <v>230</v>
      </c>
      <c r="F8" s="5"/>
      <c r="G8" s="5" t="s">
        <v>231</v>
      </c>
      <c r="H8" s="20">
        <v>0.50700000000000001</v>
      </c>
      <c r="I8" s="20" t="s">
        <v>75</v>
      </c>
      <c r="J8" s="18">
        <v>73</v>
      </c>
      <c r="K8" s="5" t="s">
        <v>14</v>
      </c>
      <c r="L8" s="7" t="s">
        <v>235</v>
      </c>
    </row>
    <row r="9" spans="2:13" s="7" customFormat="1" ht="60" hidden="1">
      <c r="B9"/>
      <c r="C9" s="5" t="s">
        <v>29</v>
      </c>
      <c r="D9" s="10" t="s">
        <v>232</v>
      </c>
      <c r="E9" s="10" t="s">
        <v>233</v>
      </c>
      <c r="F9" s="5" t="s">
        <v>234</v>
      </c>
      <c r="G9" s="5" t="s">
        <v>231</v>
      </c>
      <c r="H9" s="20">
        <v>0.50700000000000001</v>
      </c>
      <c r="I9" s="20" t="s">
        <v>75</v>
      </c>
      <c r="J9" s="18">
        <v>73</v>
      </c>
      <c r="K9" s="5" t="s">
        <v>10</v>
      </c>
      <c r="L9" s="7" t="s">
        <v>235</v>
      </c>
    </row>
    <row r="10" spans="2:13" hidden="1"/>
    <row r="11" spans="2:13" hidden="1">
      <c r="D11" t="s">
        <v>344</v>
      </c>
    </row>
    <row r="12" spans="2:13" hidden="1"/>
  </sheetData>
  <sortState ref="C5:L9">
    <sortCondition descending="1" ref="H3:H9"/>
  </sortState>
  <mergeCells count="8">
    <mergeCell ref="K4:K5"/>
    <mergeCell ref="L4:L5"/>
    <mergeCell ref="B4:B5"/>
    <mergeCell ref="C4:C5"/>
    <mergeCell ref="D4:D5"/>
    <mergeCell ref="F4:F5"/>
    <mergeCell ref="G4:G5"/>
    <mergeCell ref="H4:H5"/>
  </mergeCells>
  <phoneticPr fontId="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B3:N21"/>
  <sheetViews>
    <sheetView tabSelected="1" zoomScale="80" zoomScaleNormal="80" workbookViewId="0">
      <selection activeCell="D32" sqref="D32"/>
    </sheetView>
  </sheetViews>
  <sheetFormatPr defaultRowHeight="15"/>
  <cols>
    <col min="3" max="3" width="22.7109375" customWidth="1"/>
    <col min="4" max="4" width="57.7109375" customWidth="1"/>
    <col min="5" max="5" width="47.42578125" customWidth="1"/>
    <col min="6" max="6" width="24.28515625" hidden="1" customWidth="1"/>
    <col min="7" max="7" width="53" customWidth="1"/>
    <col min="8" max="8" width="19.85546875" customWidth="1"/>
    <col min="9" max="9" width="10.28515625" hidden="1" customWidth="1"/>
    <col min="10" max="10" width="11.7109375" hidden="1" customWidth="1"/>
    <col min="11" max="11" width="40.28515625" customWidth="1"/>
    <col min="12" max="12" width="105.28515625" hidden="1" customWidth="1"/>
    <col min="13" max="13" width="11.28515625" customWidth="1"/>
    <col min="14" max="14" width="12.7109375" customWidth="1"/>
  </cols>
  <sheetData>
    <row r="3" spans="2:14" ht="45">
      <c r="B3" s="25" t="s">
        <v>353</v>
      </c>
      <c r="C3" s="33" t="s">
        <v>0</v>
      </c>
      <c r="D3" s="33" t="s">
        <v>348</v>
      </c>
      <c r="E3" s="33" t="s">
        <v>349</v>
      </c>
      <c r="F3" s="35" t="s">
        <v>350</v>
      </c>
      <c r="G3" s="33" t="s">
        <v>351</v>
      </c>
      <c r="H3" s="33" t="s">
        <v>337</v>
      </c>
      <c r="I3" s="33"/>
      <c r="J3" s="33"/>
      <c r="K3" s="33" t="s">
        <v>352</v>
      </c>
      <c r="M3" s="35" t="s">
        <v>359</v>
      </c>
      <c r="N3" s="35" t="s">
        <v>362</v>
      </c>
    </row>
    <row r="4" spans="2:14" ht="45">
      <c r="B4" s="19">
        <v>1</v>
      </c>
      <c r="C4" s="1" t="s">
        <v>354</v>
      </c>
      <c r="D4" s="8" t="s">
        <v>201</v>
      </c>
      <c r="E4" s="8" t="s">
        <v>383</v>
      </c>
      <c r="F4" s="1" t="s">
        <v>100</v>
      </c>
      <c r="G4" s="8" t="s">
        <v>202</v>
      </c>
      <c r="H4" s="23">
        <v>4.5839999999999996</v>
      </c>
      <c r="I4" s="1" t="s">
        <v>64</v>
      </c>
      <c r="J4" s="1">
        <v>99</v>
      </c>
      <c r="K4" s="1" t="s">
        <v>31</v>
      </c>
      <c r="L4" s="36"/>
      <c r="M4" s="38">
        <v>4000</v>
      </c>
      <c r="N4" s="37">
        <f>0.6*M4</f>
        <v>2400</v>
      </c>
    </row>
    <row r="5" spans="2:14" ht="75" hidden="1">
      <c r="B5" s="19">
        <v>1</v>
      </c>
      <c r="C5" s="1" t="s">
        <v>30</v>
      </c>
      <c r="D5" s="8" t="s">
        <v>217</v>
      </c>
      <c r="E5" s="8" t="s">
        <v>218</v>
      </c>
      <c r="F5" s="1" t="s">
        <v>219</v>
      </c>
      <c r="G5" s="1" t="s">
        <v>220</v>
      </c>
      <c r="H5" s="19">
        <v>2.8079999999999998</v>
      </c>
      <c r="I5" s="1" t="s">
        <v>64</v>
      </c>
      <c r="J5" s="1">
        <v>98</v>
      </c>
      <c r="K5" s="1" t="s">
        <v>31</v>
      </c>
      <c r="L5" s="36" t="s">
        <v>32</v>
      </c>
      <c r="M5" s="37"/>
      <c r="N5" s="37"/>
    </row>
    <row r="6" spans="2:14" ht="195" hidden="1">
      <c r="B6" s="19">
        <v>1</v>
      </c>
      <c r="C6" s="16" t="s">
        <v>30</v>
      </c>
      <c r="D6" s="8" t="s">
        <v>214</v>
      </c>
      <c r="E6" s="8" t="s">
        <v>215</v>
      </c>
      <c r="F6" s="1" t="s">
        <v>132</v>
      </c>
      <c r="G6" s="8" t="s">
        <v>216</v>
      </c>
      <c r="H6" s="23">
        <v>2.2909999999999999</v>
      </c>
      <c r="I6" s="1" t="s">
        <v>64</v>
      </c>
      <c r="J6" s="1">
        <v>94</v>
      </c>
      <c r="K6" s="1" t="s">
        <v>31</v>
      </c>
      <c r="L6" s="36"/>
      <c r="M6" s="37"/>
      <c r="N6" s="37"/>
    </row>
    <row r="7" spans="2:14" ht="45">
      <c r="B7" s="19">
        <v>2</v>
      </c>
      <c r="C7" s="1" t="s">
        <v>30</v>
      </c>
      <c r="D7" s="8" t="s">
        <v>207</v>
      </c>
      <c r="E7" s="1" t="s">
        <v>208</v>
      </c>
      <c r="F7" s="1" t="s">
        <v>100</v>
      </c>
      <c r="G7" s="8" t="s">
        <v>209</v>
      </c>
      <c r="H7" s="23">
        <v>2.206</v>
      </c>
      <c r="I7" s="1" t="s">
        <v>64</v>
      </c>
      <c r="J7" s="1">
        <v>92</v>
      </c>
      <c r="K7" s="1" t="s">
        <v>31</v>
      </c>
      <c r="L7" s="36"/>
      <c r="M7" s="38">
        <v>3000</v>
      </c>
      <c r="N7" s="37">
        <v>3000</v>
      </c>
    </row>
    <row r="8" spans="2:14" ht="178.5" hidden="1" customHeight="1">
      <c r="B8" s="19">
        <v>1</v>
      </c>
      <c r="C8" s="1" t="s">
        <v>30</v>
      </c>
      <c r="D8" s="8" t="s">
        <v>210</v>
      </c>
      <c r="E8" s="8" t="s">
        <v>211</v>
      </c>
      <c r="F8" s="1" t="s">
        <v>195</v>
      </c>
      <c r="G8" s="8" t="s">
        <v>212</v>
      </c>
      <c r="H8" s="23">
        <v>1.165</v>
      </c>
      <c r="I8" s="1" t="s">
        <v>64</v>
      </c>
      <c r="J8" s="1">
        <v>82</v>
      </c>
      <c r="K8" s="1" t="s">
        <v>31</v>
      </c>
      <c r="L8" s="36"/>
      <c r="M8" s="37" t="s">
        <v>213</v>
      </c>
      <c r="N8" s="37"/>
    </row>
    <row r="9" spans="2:14" ht="30">
      <c r="B9" s="48">
        <v>3</v>
      </c>
      <c r="C9" s="52" t="s">
        <v>384</v>
      </c>
      <c r="D9" s="8" t="s">
        <v>197</v>
      </c>
      <c r="E9" s="1" t="s">
        <v>385</v>
      </c>
      <c r="F9" s="52" t="s">
        <v>95</v>
      </c>
      <c r="G9" s="52" t="s">
        <v>198</v>
      </c>
      <c r="H9" s="48" t="s">
        <v>339</v>
      </c>
      <c r="I9" s="1" t="s">
        <v>75</v>
      </c>
      <c r="J9" s="1">
        <v>73</v>
      </c>
      <c r="K9" s="52" t="s">
        <v>4</v>
      </c>
      <c r="L9" s="36" t="s">
        <v>44</v>
      </c>
      <c r="M9" s="61">
        <v>2000</v>
      </c>
      <c r="N9" s="37">
        <f>0.55*M9</f>
        <v>1100</v>
      </c>
    </row>
    <row r="10" spans="2:14" ht="30">
      <c r="B10" s="49"/>
      <c r="C10" s="53"/>
      <c r="D10" s="8" t="s">
        <v>197</v>
      </c>
      <c r="E10" s="1" t="s">
        <v>386</v>
      </c>
      <c r="F10" s="53"/>
      <c r="G10" s="53"/>
      <c r="H10" s="49"/>
      <c r="I10" s="1" t="s">
        <v>75</v>
      </c>
      <c r="J10" s="1">
        <v>73</v>
      </c>
      <c r="K10" s="53"/>
      <c r="L10" s="36" t="s">
        <v>60</v>
      </c>
      <c r="M10" s="63"/>
      <c r="N10" s="37">
        <f>0.45*M9</f>
        <v>900</v>
      </c>
    </row>
    <row r="11" spans="2:14">
      <c r="B11" s="17">
        <v>4</v>
      </c>
      <c r="C11" s="16" t="s">
        <v>49</v>
      </c>
      <c r="D11" s="16" t="s">
        <v>199</v>
      </c>
      <c r="E11" s="8" t="s">
        <v>387</v>
      </c>
      <c r="F11" s="1" t="s">
        <v>100</v>
      </c>
      <c r="G11" s="42" t="s">
        <v>200</v>
      </c>
      <c r="H11" s="17">
        <v>0.67900000000000005</v>
      </c>
      <c r="I11" s="1" t="s">
        <v>64</v>
      </c>
      <c r="J11" s="1">
        <v>80</v>
      </c>
      <c r="K11" s="21" t="s">
        <v>22</v>
      </c>
      <c r="L11" s="36" t="s">
        <v>50</v>
      </c>
      <c r="M11" s="38">
        <v>1000</v>
      </c>
      <c r="N11" s="37">
        <f>0.8*M11</f>
        <v>800</v>
      </c>
    </row>
    <row r="12" spans="2:14" ht="60" hidden="1">
      <c r="C12" s="10" t="s">
        <v>41</v>
      </c>
      <c r="D12" s="10" t="s">
        <v>193</v>
      </c>
      <c r="E12" s="24" t="s">
        <v>194</v>
      </c>
      <c r="F12" s="5" t="s">
        <v>90</v>
      </c>
      <c r="G12" s="5" t="s">
        <v>196</v>
      </c>
      <c r="H12" s="20">
        <v>0.65300000000000002</v>
      </c>
      <c r="I12" s="5" t="s">
        <v>75</v>
      </c>
      <c r="J12" s="5">
        <v>58</v>
      </c>
      <c r="K12" s="5" t="s">
        <v>8</v>
      </c>
      <c r="L12" s="6" t="s">
        <v>42</v>
      </c>
      <c r="M12" s="7" t="s">
        <v>338</v>
      </c>
    </row>
    <row r="13" spans="2:14" s="7" customFormat="1" ht="47.25" hidden="1" customHeight="1">
      <c r="C13" s="14" t="s">
        <v>39</v>
      </c>
      <c r="D13" s="13" t="s">
        <v>190</v>
      </c>
      <c r="E13" s="8" t="s">
        <v>191</v>
      </c>
      <c r="F13" s="1" t="s">
        <v>100</v>
      </c>
      <c r="G13" s="8" t="s">
        <v>192</v>
      </c>
      <c r="H13" s="23">
        <v>0.53900000000000003</v>
      </c>
      <c r="I13" s="1" t="s">
        <v>64</v>
      </c>
      <c r="J13" s="1">
        <v>76</v>
      </c>
      <c r="K13" s="1" t="s">
        <v>22</v>
      </c>
      <c r="L13" s="2" t="s">
        <v>40</v>
      </c>
      <c r="M13" s="26"/>
    </row>
    <row r="14" spans="2:14" s="4" customFormat="1" ht="30" hidden="1">
      <c r="C14" s="1" t="s">
        <v>21</v>
      </c>
      <c r="D14" s="8" t="s">
        <v>187</v>
      </c>
      <c r="E14" s="1" t="s">
        <v>188</v>
      </c>
      <c r="F14" s="1" t="s">
        <v>95</v>
      </c>
      <c r="G14" s="8" t="s">
        <v>189</v>
      </c>
      <c r="H14" s="23">
        <v>0.38</v>
      </c>
      <c r="I14" s="1" t="s">
        <v>75</v>
      </c>
      <c r="J14" s="1">
        <v>90</v>
      </c>
      <c r="K14" s="1" t="s">
        <v>22</v>
      </c>
      <c r="L14" s="2" t="s">
        <v>23</v>
      </c>
      <c r="M14"/>
    </row>
    <row r="15" spans="2:14" hidden="1">
      <c r="C15" s="12" t="s">
        <v>0</v>
      </c>
      <c r="D15" s="12"/>
      <c r="E15" s="12"/>
      <c r="F15" s="12"/>
      <c r="G15" s="12"/>
      <c r="H15" s="12"/>
      <c r="I15" s="12"/>
      <c r="J15" s="12"/>
      <c r="K15" s="12" t="s">
        <v>1</v>
      </c>
      <c r="L15" s="12" t="s">
        <v>2</v>
      </c>
    </row>
    <row r="16" spans="2:14" ht="45" hidden="1">
      <c r="C16" s="5" t="s">
        <v>30</v>
      </c>
      <c r="D16" s="10" t="s">
        <v>203</v>
      </c>
      <c r="E16" s="10" t="s">
        <v>204</v>
      </c>
      <c r="F16" s="5" t="s">
        <v>205</v>
      </c>
      <c r="G16" s="10" t="s">
        <v>206</v>
      </c>
      <c r="H16" s="10"/>
      <c r="I16" s="5" t="s">
        <v>64</v>
      </c>
      <c r="J16" s="5">
        <v>94</v>
      </c>
      <c r="K16" s="5" t="s">
        <v>31</v>
      </c>
      <c r="L16" s="6"/>
      <c r="M16" s="7"/>
    </row>
    <row r="20" spans="3:4" hidden="1">
      <c r="D20" t="s">
        <v>345</v>
      </c>
    </row>
    <row r="21" spans="3:4">
      <c r="C21" t="s">
        <v>355</v>
      </c>
    </row>
  </sheetData>
  <sortState ref="C2:M16">
    <sortCondition descending="1" ref="H3:H16"/>
  </sortState>
  <mergeCells count="7">
    <mergeCell ref="M9:M10"/>
    <mergeCell ref="C9:C10"/>
    <mergeCell ref="B9:B10"/>
    <mergeCell ref="F9:F10"/>
    <mergeCell ref="G9:G10"/>
    <mergeCell ref="H9:H10"/>
    <mergeCell ref="K9:K10"/>
  </mergeCells>
  <hyperlinks>
    <hyperlink ref="L14" r:id="rId1"/>
    <hyperlink ref="L5" r:id="rId2"/>
    <hyperlink ref="L13" r:id="rId3"/>
    <hyperlink ref="L12" r:id="rId4"/>
    <hyperlink ref="L9" r:id="rId5"/>
    <hyperlink ref="L11" r:id="rId6"/>
    <hyperlink ref="L10" r:id="rId7"/>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D 0 F A A B Q S w M E F A A C A A g A g k X h V F q Y N q i l A A A A 9 w A A A B I A H A B D b 2 5 m a W c v U G F j a 2 F n Z S 5 4 b W w g o h g A K K A U A A A A A A A A A A A A A A A A A A A A A A A A A A A A h Y + 9 D o I w G E V f h X S n f 8 b E k I 8 y O L h I Y j Q x r k 2 p 0 A j F 0 G J 5 N w c f y V c Q o 6 i b 4 z 3 3 D P f e r z f I h q a O L r p z p r U p Y p i i S F v V F s a W K e r 9 M V 6 g T M B G q p M s d T T K 1 i W D K 1 J U e X 9 O C A k h 4 D D D b V c S T i k j h 3 y 9 U 5 V u J P r I 5 r 8 c G + u 8 t E o j A f v X G M E x o 3 P M O O e Y A p k o 5 M Z + D T 4 O f r Y / E J Z 9 7 f t O C 1 3 H q y 2 Q K Q J 5 n x A P U E s D B B Q A A g A I A I J F 4 V 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C R e F U Q n 6 L A j Y C A A B U B Q A A E w A c A E Z v c m 1 1 b G F z L 1 N l Y 3 R p b 2 4 x L m 0 g o h g A K K A U A A A A A A A A A A A A A A A A A A A A A A A A A A A A l V R N a x N B G L 4 H 8 h + G 7 S W B T U h W W z / K H i S p e N J K 4 q k r Y b u Z 1 C m 7 s 2 V m N j W U Q K t N r W A F D z 1 4 U t B r U 9 Z a Y k x C / s E 7 f 8 l 3 i V I w Y U t 2 W e b j e Z / 3 + 1 1 J P c V C T m q z t b y e z W Q z 8 p U r a J O s G C 5 T T F I m C 6 5 g U l H m F q y S Z R n E J j 5 V 2 Q z B B 7 7 q I 5 j C B Y z g W v f 0 W x g g W p H t Y j X 0 o o B y l X v M f F q s h F z h Q e a M y k P n h a R C O j t B x w + 5 K 5 1 n n F Y F a 1 M H T u E K r l B f r E 8 g d v b p t r v t 0 8 K e C H f R P e l E 4 X 7 g C M 9 p S B W 1 W s 5 u 5 F u W s 9 j H o i f b R t 7 c q l K f B U x R Y R u m Y Z J K 6 E c B l 7 Z V N s k G 9 8 I m 4 z v 2 2 m q p h O f n U a h o T X V 8 a t 9 s i 0 9 D T l / m z V m w K w Z 8 g g n E 8 A O / X z C G I Q Y 8 x u A n G P w b A r 9 x Q c 8 x F 5 f w M 7 l K U l V P g i h u i j B A p U + o 2 8 T g c / N p M 8 n W X 5 l H v l / z X N 8 V 0 l Y i + s / 6 C N 8 Y 0 9 Q n + l i f 6 U O Y 6 t 6 N l b p w u W y F I p g F W u / s U Z l b 3 m v z 4 M C A L 4 h P U S 7 W x 3 h 5 q D / C R P f w P M U 8 K l R M F H 2 t u i Z B 0 e 8 w Q P a F P t H v E 9 K c w E b g M n + e 9 h n N D f U H 1 D / A L 5 4 X + K b f o Q s j 6 C 8 y O Y Z + 4 l 0 K 1 C i n g V Y a e C c N v J s G r q a B a / P g O Q y T N G A V + k k p k m w P s L 5 T 7 I / L R d G l y z f u L c 2 4 v z T j w d K M c m l 5 y o L i 3 U Z Z U N J z H B H s d 3 2 W T I A + x d 8 T L k f Y V 9 d I S W Z n r l e 5 E h 1 S d R X 9 B z V x r 1 h A u 9 1 8 N s P 4 b c O 4 / g d Q S w E C L Q A U A A I A C A C C R e F U W p g 2 q K U A A A D 3 A A A A E g A A A A A A A A A A A A A A A A A A A A A A Q 2 9 u Z m l n L 1 B h Y 2 t h Z 2 U u e G 1 s U E s B A i 0 A F A A C A A g A g k X h V A / K 6 a u k A A A A 6 Q A A A B M A A A A A A A A A A A A A A A A A 8 Q A A A F t D b 2 5 0 Z W 5 0 X 1 R 5 c G V z X S 5 4 b W x Q S w E C L Q A U A A I A C A C C R e F U Q n 6 L A j Y C A A B U B Q A A E w A A A A A A A A A A A A A A A A D i A Q A A R m 9 y b X V s Y X M v U 2 V j d G l v b j E u b V B L B Q Y A A A A A A w A D A M I A A A B l B 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A G g A A A A A A A F 4 a 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Y W l 0 a X N l a X M t Y X J p c 3 R l a W E t M j A y M 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2 F p d G l z Z W l z X 2 F y a X N 0 Z W l h X z I w M j I i I C 8 + P E V u d H J 5 I F R 5 c G U 9 I k Z p b G x l Z E N v b X B s Z X R l U m V z d W x 0 V G 9 X b 3 J r c 2 h l Z X Q i I F Z h b H V l P S J s M S I g L z 4 8 R W 5 0 c n k g V H l w Z T 0 i Q W R k Z W R U b 0 R h d G F N b 2 R l b C I g V m F s d W U 9 I m w w I i A v P j x F b n R y e S B U e X B l P S J G a W x s Q 2 9 1 b n Q i I F Z h b H V l P S J s N j U i I C 8 + P E V u d H J 5 I F R 5 c G U 9 I k Z p b G x F c n J v c k N v Z G U i I F Z h b H V l P S J z V W 5 r b m 9 3 b i I g L z 4 8 R W 5 0 c n k g V H l w Z T 0 i R m l s b E V y c m 9 y Q 2 9 1 b n Q i I F Z h b H V l P S J s M C I g L z 4 8 R W 5 0 c n k g V H l w Z T 0 i R m l s b E x h c 3 R V c G R h d G V k I i B W Y W x 1 Z T 0 i Z D I w M j I t M D c t M D F U M D U 6 N D Q 6 M D Q u N D U z O T Q y O F o i I C 8 + P E V u d H J 5 I F R 5 c G U 9 I k Z p b G x D b 2 x 1 b W 5 U e X B l c y I g V m F s d W U 9 I n N C Z 1 l H Q m d Z R 0 J n W U d C Z 1 l H Q m d Z R 0 J n W U d C Z 1 l I I i A v P j x F b n R y e S B U e X B l P S J G a W x s Q 2 9 s d W 1 u T m F t Z X M i I F Z h b H V l P S J z W y Z x d W 9 0 O 8 6 f z r 3 O v 8 6 8 z r H P h M 6 1 z 4 D P j s 6 9 z 4 X O v M 6 / J n F 1 b 3 Q 7 L C Z x d W 9 0 O 8 6 k z r f O u 8 6 t z 4 b P i c 6 9 z r 8 m c X V v d D s s J n F 1 b 3 Q 7 R W 1 h a W w m c X V v d D s s J n F 1 b 3 Q 7 z p n O t M 6 5 z 4 z P h M 6 3 z 4 T O s S Z x d W 9 0 O y w m c X V v d D v O o 8 + H z r / O u 8 6 u J n F 1 b 3 Q 7 L C Z x d W 9 0 O 8 6 k z r z O r s 6 8 z r E m c X V v d D s s J n F 1 b 3 Q 7 z q T O v M 6 u z r z O s V 8 x J n F 1 b 3 Q 7 L C Z x d W 9 0 O 8 6 k z r z O r s 6 8 z r F f M i Z x d W 9 0 O y w m c X V v d D v O p M 6 8 z q 7 O v M 6 x X z M m c X V v d D s s J n F 1 b 3 Q 7 z q T O v M 6 u z r z O s V 8 0 J n F 1 b 3 Q 7 L C Z x d W 9 0 O 8 6 k z r z O r s 6 8 z r F f N S Z x d W 9 0 O y w m c X V v d D v O p M 6 8 z q 7 O v M 6 x X z Y m c X V v d D s s J n F 1 b 3 Q 7 z p X O u c 6 0 z r n O u s 6 u I M 6 6 z r H P h M 6 3 z r P O v 8 + B z q / O s S Z x d W 9 0 O y w m c X V v d D v O l c 6 5 z r T O u c 6 6 z q 4 g z r r O s c + E z r f O s 8 6 / z 4 H O r 8 6 x X z c m c X V v d D s s J n F 1 b 3 Q 7 z p X O u c 6 0 z r n O u s 6 u I M 6 6 z r H P h M 6 3 z r P O v 8 + B z q / O s V 8 4 J n F 1 b 3 Q 7 L C Z x d W 9 0 O 8 6 V z r n O t M 6 5 z r r O r i D O u s 6 x z 4 T O t 8 6 z z r / P g c 6 v z r F f O S Z x d W 9 0 O y w m c X V v d D v O l c 6 5 z r T O u c 6 6 z q 4 g z r r O s c + E z r f O s 8 6 / z 4 H O r 8 6 x X z E w J n F 1 b 3 Q 7 L C Z x d W 9 0 O 8 6 V z r n O t M 6 5 z r r O r i D O u s 6 x z 4 T O t 8 6 z z r / P g c 6 v z r F f M T E m c X V v d D s s J n F 1 b 3 Q 7 z p X O u c 6 0 z r n O u s 6 u I M 6 6 z r H P h M 6 3 z r P O v 8 + B z q / O s V 8 x M i Z x d W 9 0 O y w m c X V v d D v O l c + A z r n P g 8 + N z r 3 O s c + I z r c g z r H P g c + H z r X O r 8 6 / z 4 U m c X V v d D s s J n F 1 b 3 Q 7 R W 5 0 c n k g R G F 0 Z S Z x d W 9 0 O 1 0 i I C 8 + P E V u d H J 5 I F R 5 c G U 9 I k Z p b G x T d G F 0 d X M i I F Z h b H V l P S J z Q 2 9 t c G x l d G U i I C 8 + P E V u d H J 5 I F R 5 c G U 9 I l J l b G F 0 a W 9 u c 2 h p c E l u Z m 9 D b 2 5 0 Y W l u Z X I i I F Z h b H V l P S J z e y Z x d W 9 0 O 2 N v b H V t b k N v d W 5 0 J n F 1 b 3 Q 7 O j I x L C Z x d W 9 0 O 2 t l e U N v b H V t b k 5 h b W V z J n F 1 b 3 Q 7 O l t d L C Z x d W 9 0 O 3 F 1 Z X J 5 U m V s Y X R p b 2 5 z a G l w c y Z x d W 9 0 O z p b X S w m c X V v d D t j b 2 x 1 b W 5 J Z G V u d G l 0 a W V z J n F 1 b 3 Q 7 O l s m c X V v d D t T Z W N 0 a W 9 u M S 9 h a X R p c 2 V p c y 1 h c m l z d G V p Y S 0 y M D I y L 0 F 1 d G 9 S Z W 1 v d m V k Q 2 9 s d W 1 u c z E u e 8 6 f z r 3 O v 8 6 8 z r H P h M 6 1 z 4 D P j s 6 9 z 4 X O v M 6 / L D B 9 J n F 1 b 3 Q 7 L C Z x d W 9 0 O 1 N l Y 3 R p b 2 4 x L 2 F p d G l z Z W l z L W F y a X N 0 Z W l h L T I w M j I v Q X V 0 b 1 J l b W 9 2 Z W R D b 2 x 1 b W 5 z M S 5 7 z q T O t 8 6 7 z q 3 P h s + J z r 3 O v y w x f S Z x d W 9 0 O y w m c X V v d D t T Z W N 0 a W 9 u M S 9 h a X R p c 2 V p c y 1 h c m l z d G V p Y S 0 y M D I y L 0 F 1 d G 9 S Z W 1 v d m V k Q 2 9 s d W 1 u c z E u e 0 V t Y W l s L D J 9 J n F 1 b 3 Q 7 L C Z x d W 9 0 O 1 N l Y 3 R p b 2 4 x L 2 F p d G l z Z W l z L W F y a X N 0 Z W l h L T I w M j I v Q X V 0 b 1 J l b W 9 2 Z W R D b 2 x 1 b W 5 z M S 5 7 z p n O t M 6 5 z 4 z P h M 6 3 z 4 T O s S w z f S Z x d W 9 0 O y w m c X V v d D t T Z W N 0 a W 9 u M S 9 h a X R p c 2 V p c y 1 h c m l z d G V p Y S 0 y M D I y L 0 F 1 d G 9 S Z W 1 v d m V k Q 2 9 s d W 1 u c z E u e 8 6 j z 4 f O v 8 6 7 z q 4 s N H 0 m c X V v d D s s J n F 1 b 3 Q 7 U 2 V j d G l v b j E v Y W l 0 a X N l a X M t Y X J p c 3 R l a W E t M j A y M i 9 B d X R v U m V t b 3 Z l Z E N v b H V t b n M x L n v O p M 6 8 z q 7 O v M 6 x L D V 9 J n F 1 b 3 Q 7 L C Z x d W 9 0 O 1 N l Y 3 R p b 2 4 x L 2 F p d G l z Z W l z L W F y a X N 0 Z W l h L T I w M j I v Q X V 0 b 1 J l b W 9 2 Z W R D b 2 x 1 b W 5 z M S 5 7 z q T O v M 6 u z r z O s V 8 x L D Z 9 J n F 1 b 3 Q 7 L C Z x d W 9 0 O 1 N l Y 3 R p b 2 4 x L 2 F p d G l z Z W l z L W F y a X N 0 Z W l h L T I w M j I v Q X V 0 b 1 J l b W 9 2 Z W R D b 2 x 1 b W 5 z M S 5 7 z q T O v M 6 u z r z O s V 8 y L D d 9 J n F 1 b 3 Q 7 L C Z x d W 9 0 O 1 N l Y 3 R p b 2 4 x L 2 F p d G l z Z W l z L W F y a X N 0 Z W l h L T I w M j I v Q X V 0 b 1 J l b W 9 2 Z W R D b 2 x 1 b W 5 z M S 5 7 z q T O v M 6 u z r z O s V 8 z L D h 9 J n F 1 b 3 Q 7 L C Z x d W 9 0 O 1 N l Y 3 R p b 2 4 x L 2 F p d G l z Z W l z L W F y a X N 0 Z W l h L T I w M j I v Q X V 0 b 1 J l b W 9 2 Z W R D b 2 x 1 b W 5 z M S 5 7 z q T O v M 6 u z r z O s V 8 0 L D l 9 J n F 1 b 3 Q 7 L C Z x d W 9 0 O 1 N l Y 3 R p b 2 4 x L 2 F p d G l z Z W l z L W F y a X N 0 Z W l h L T I w M j I v Q X V 0 b 1 J l b W 9 2 Z W R D b 2 x 1 b W 5 z M S 5 7 z q T O v M 6 u z r z O s V 8 1 L D E w f S Z x d W 9 0 O y w m c X V v d D t T Z W N 0 a W 9 u M S 9 h a X R p c 2 V p c y 1 h c m l z d G V p Y S 0 y M D I y L 0 F 1 d G 9 S Z W 1 v d m V k Q 2 9 s d W 1 u c z E u e 8 6 k z r z O r s 6 8 z r F f N i w x M X 0 m c X V v d D s s J n F 1 b 3 Q 7 U 2 V j d G l v b j E v Y W l 0 a X N l a X M t Y X J p c 3 R l a W E t M j A y M i 9 B d X R v U m V t b 3 Z l Z E N v b H V t b n M x L n v O l c 6 5 z r T O u c 6 6 z q 4 g z r r O s c + E z r f O s 8 6 / z 4 H O r 8 6 x L D E y f S Z x d W 9 0 O y w m c X V v d D t T Z W N 0 a W 9 u M S 9 h a X R p c 2 V p c y 1 h c m l z d G V p Y S 0 y M D I y L 0 F 1 d G 9 S Z W 1 v d m V k Q 2 9 s d W 1 u c z E u e 8 6 V z r n O t M 6 5 z r r O r i D O u s 6 x z 4 T O t 8 6 z z r / P g c 6 v z r F f N y w x M 3 0 m c X V v d D s s J n F 1 b 3 Q 7 U 2 V j d G l v b j E v Y W l 0 a X N l a X M t Y X J p c 3 R l a W E t M j A y M i 9 B d X R v U m V t b 3 Z l Z E N v b H V t b n M x L n v O l c 6 5 z r T O u c 6 6 z q 4 g z r r O s c + E z r f O s 8 6 / z 4 H O r 8 6 x X z g s M T R 9 J n F 1 b 3 Q 7 L C Z x d W 9 0 O 1 N l Y 3 R p b 2 4 x L 2 F p d G l z Z W l z L W F y a X N 0 Z W l h L T I w M j I v Q X V 0 b 1 J l b W 9 2 Z W R D b 2 x 1 b W 5 z M S 5 7 z p X O u c 6 0 z r n O u s 6 u I M 6 6 z r H P h M 6 3 z r P O v 8 + B z q / O s V 8 5 L D E 1 f S Z x d W 9 0 O y w m c X V v d D t T Z W N 0 a W 9 u M S 9 h a X R p c 2 V p c y 1 h c m l z d G V p Y S 0 y M D I y L 0 F 1 d G 9 S Z W 1 v d m V k Q 2 9 s d W 1 u c z E u e 8 6 V z r n O t M 6 5 z r r O r i D O u s 6 x z 4 T O t 8 6 z z r / P g c 6 v z r F f M T A s M T Z 9 J n F 1 b 3 Q 7 L C Z x d W 9 0 O 1 N l Y 3 R p b 2 4 x L 2 F p d G l z Z W l z L W F y a X N 0 Z W l h L T I w M j I v Q X V 0 b 1 J l b W 9 2 Z W R D b 2 x 1 b W 5 z M S 5 7 z p X O u c 6 0 z r n O u s 6 u I M 6 6 z r H P h M 6 3 z r P O v 8 + B z q / O s V 8 x M S w x N 3 0 m c X V v d D s s J n F 1 b 3 Q 7 U 2 V j d G l v b j E v Y W l 0 a X N l a X M t Y X J p c 3 R l a W E t M j A y M i 9 B d X R v U m V t b 3 Z l Z E N v b H V t b n M x L n v O l c 6 5 z r T O u c 6 6 z q 4 g z r r O s c + E z r f O s 8 6 / z 4 H O r 8 6 x X z E y L D E 4 f S Z x d W 9 0 O y w m c X V v d D t T Z W N 0 a W 9 u M S 9 h a X R p c 2 V p c y 1 h c m l z d G V p Y S 0 y M D I y L 0 F 1 d G 9 S Z W 1 v d m V k Q 2 9 s d W 1 u c z E u e 8 6 V z 4 D O u c + D z 4 3 O v c 6 x z 4 j O t y D O s c + B z 4 f O t c 6 v z r / P h S w x O X 0 m c X V v d D s s J n F 1 b 3 Q 7 U 2 V j d G l v b j E v Y W l 0 a X N l a X M t Y X J p c 3 R l a W E t M j A y M i 9 B d X R v U m V t b 3 Z l Z E N v b H V t b n M x L n t F b n R y e S B E Y X R l L D I w f S Z x d W 9 0 O 1 0 s J n F 1 b 3 Q 7 Q 2 9 s d W 1 u Q 2 9 1 b n Q m c X V v d D s 6 M j E s J n F 1 b 3 Q 7 S 2 V 5 Q 2 9 s d W 1 u T m F t Z X M m c X V v d D s 6 W 1 0 s J n F 1 b 3 Q 7 Q 2 9 s d W 1 u S W R l b n R p d G l l c y Z x d W 9 0 O z p b J n F 1 b 3 Q 7 U 2 V j d G l v b j E v Y W l 0 a X N l a X M t Y X J p c 3 R l a W E t M j A y M i 9 B d X R v U m V t b 3 Z l Z E N v b H V t b n M x L n v O n 8 6 9 z r / O v M 6 x z 4 T O t c + A z 4 7 O v c + F z r z O v y w w f S Z x d W 9 0 O y w m c X V v d D t T Z W N 0 a W 9 u M S 9 h a X R p c 2 V p c y 1 h c m l z d G V p Y S 0 y M D I y L 0 F 1 d G 9 S Z W 1 v d m V k Q 2 9 s d W 1 u c z E u e 8 6 k z r f O u 8 6 t z 4 b P i c 6 9 z r 8 s M X 0 m c X V v d D s s J n F 1 b 3 Q 7 U 2 V j d G l v b j E v Y W l 0 a X N l a X M t Y X J p c 3 R l a W E t M j A y M i 9 B d X R v U m V t b 3 Z l Z E N v b H V t b n M x L n t F b W F p b C w y f S Z x d W 9 0 O y w m c X V v d D t T Z W N 0 a W 9 u M S 9 h a X R p c 2 V p c y 1 h c m l z d G V p Y S 0 y M D I y L 0 F 1 d G 9 S Z W 1 v d m V k Q 2 9 s d W 1 u c z E u e 8 6 Z z r T O u c + M z 4 T O t 8 + E z r E s M 3 0 m c X V v d D s s J n F 1 b 3 Q 7 U 2 V j d G l v b j E v Y W l 0 a X N l a X M t Y X J p c 3 R l a W E t M j A y M i 9 B d X R v U m V t b 3 Z l Z E N v b H V t b n M x L n v O o 8 + H z r / O u 8 6 u L D R 9 J n F 1 b 3 Q 7 L C Z x d W 9 0 O 1 N l Y 3 R p b 2 4 x L 2 F p d G l z Z W l z L W F y a X N 0 Z W l h L T I w M j I v Q X V 0 b 1 J l b W 9 2 Z W R D b 2 x 1 b W 5 z M S 5 7 z q T O v M 6 u z r z O s S w 1 f S Z x d W 9 0 O y w m c X V v d D t T Z W N 0 a W 9 u M S 9 h a X R p c 2 V p c y 1 h c m l z d G V p Y S 0 y M D I y L 0 F 1 d G 9 S Z W 1 v d m V k Q 2 9 s d W 1 u c z E u e 8 6 k z r z O r s 6 8 z r F f M S w 2 f S Z x d W 9 0 O y w m c X V v d D t T Z W N 0 a W 9 u M S 9 h a X R p c 2 V p c y 1 h c m l z d G V p Y S 0 y M D I y L 0 F 1 d G 9 S Z W 1 v d m V k Q 2 9 s d W 1 u c z E u e 8 6 k z r z O r s 6 8 z r F f M i w 3 f S Z x d W 9 0 O y w m c X V v d D t T Z W N 0 a W 9 u M S 9 h a X R p c 2 V p c y 1 h c m l z d G V p Y S 0 y M D I y L 0 F 1 d G 9 S Z W 1 v d m V k Q 2 9 s d W 1 u c z E u e 8 6 k z r z O r s 6 8 z r F f M y w 4 f S Z x d W 9 0 O y w m c X V v d D t T Z W N 0 a W 9 u M S 9 h a X R p c 2 V p c y 1 h c m l z d G V p Y S 0 y M D I y L 0 F 1 d G 9 S Z W 1 v d m V k Q 2 9 s d W 1 u c z E u e 8 6 k z r z O r s 6 8 z r F f N C w 5 f S Z x d W 9 0 O y w m c X V v d D t T Z W N 0 a W 9 u M S 9 h a X R p c 2 V p c y 1 h c m l z d G V p Y S 0 y M D I y L 0 F 1 d G 9 S Z W 1 v d m V k Q 2 9 s d W 1 u c z E u e 8 6 k z r z O r s 6 8 z r F f N S w x M H 0 m c X V v d D s s J n F 1 b 3 Q 7 U 2 V j d G l v b j E v Y W l 0 a X N l a X M t Y X J p c 3 R l a W E t M j A y M i 9 B d X R v U m V t b 3 Z l Z E N v b H V t b n M x L n v O p M 6 8 z q 7 O v M 6 x X z Y s M T F 9 J n F 1 b 3 Q 7 L C Z x d W 9 0 O 1 N l Y 3 R p b 2 4 x L 2 F p d G l z Z W l z L W F y a X N 0 Z W l h L T I w M j I v Q X V 0 b 1 J l b W 9 2 Z W R D b 2 x 1 b W 5 z M S 5 7 z p X O u c 6 0 z r n O u s 6 u I M 6 6 z r H P h M 6 3 z r P O v 8 + B z q / O s S w x M n 0 m c X V v d D s s J n F 1 b 3 Q 7 U 2 V j d G l v b j E v Y W l 0 a X N l a X M t Y X J p c 3 R l a W E t M j A y M i 9 B d X R v U m V t b 3 Z l Z E N v b H V t b n M x L n v O l c 6 5 z r T O u c 6 6 z q 4 g z r r O s c + E z r f O s 8 6 / z 4 H O r 8 6 x X z c s M T N 9 J n F 1 b 3 Q 7 L C Z x d W 9 0 O 1 N l Y 3 R p b 2 4 x L 2 F p d G l z Z W l z L W F y a X N 0 Z W l h L T I w M j I v Q X V 0 b 1 J l b W 9 2 Z W R D b 2 x 1 b W 5 z M S 5 7 z p X O u c 6 0 z r n O u s 6 u I M 6 6 z r H P h M 6 3 z r P O v 8 + B z q / O s V 8 4 L D E 0 f S Z x d W 9 0 O y w m c X V v d D t T Z W N 0 a W 9 u M S 9 h a X R p c 2 V p c y 1 h c m l z d G V p Y S 0 y M D I y L 0 F 1 d G 9 S Z W 1 v d m V k Q 2 9 s d W 1 u c z E u e 8 6 V z r n O t M 6 5 z r r O r i D O u s 6 x z 4 T O t 8 6 z z r / P g c 6 v z r F f O S w x N X 0 m c X V v d D s s J n F 1 b 3 Q 7 U 2 V j d G l v b j E v Y W l 0 a X N l a X M t Y X J p c 3 R l a W E t M j A y M i 9 B d X R v U m V t b 3 Z l Z E N v b H V t b n M x L n v O l c 6 5 z r T O u c 6 6 z q 4 g z r r O s c + E z r f O s 8 6 / z 4 H O r 8 6 x X z E w L D E 2 f S Z x d W 9 0 O y w m c X V v d D t T Z W N 0 a W 9 u M S 9 h a X R p c 2 V p c y 1 h c m l z d G V p Y S 0 y M D I y L 0 F 1 d G 9 S Z W 1 v d m V k Q 2 9 s d W 1 u c z E u e 8 6 V z r n O t M 6 5 z r r O r i D O u s 6 x z 4 T O t 8 6 z z r / P g c 6 v z r F f M T E s M T d 9 J n F 1 b 3 Q 7 L C Z x d W 9 0 O 1 N l Y 3 R p b 2 4 x L 2 F p d G l z Z W l z L W F y a X N 0 Z W l h L T I w M j I v Q X V 0 b 1 J l b W 9 2 Z W R D b 2 x 1 b W 5 z M S 5 7 z p X O u c 6 0 z r n O u s 6 u I M 6 6 z r H P h M 6 3 z r P O v 8 + B z q / O s V 8 x M i w x O H 0 m c X V v d D s s J n F 1 b 3 Q 7 U 2 V j d G l v b j E v Y W l 0 a X N l a X M t Y X J p c 3 R l a W E t M j A y M i 9 B d X R v U m V t b 3 Z l Z E N v b H V t b n M x L n v O l c + A z r n P g 8 + N z r 3 O s c + I z r c g z r H P g c + H z r X O r 8 6 / z 4 U s M T l 9 J n F 1 b 3 Q 7 L C Z x d W 9 0 O 1 N l Y 3 R p b 2 4 x L 2 F p d G l z Z W l z L W F y a X N 0 Z W l h L T I w M j I v Q X V 0 b 1 J l b W 9 2 Z W R D b 2 x 1 b W 5 z M S 5 7 R W 5 0 c n k g R G F 0 Z S w y M H 0 m c X V v d D t d L C Z x d W 9 0 O 1 J l b G F 0 a W 9 u c 2 h p c E l u Z m 8 m c X V v d D s 6 W 1 1 9 I i A v P j w v U 3 R h Y m x l R W 5 0 c m l l c z 4 8 L 0 l 0 Z W 0 + P E l 0 Z W 0 + P E l 0 Z W 1 M b 2 N h d G l v b j 4 8 S X R l b V R 5 c G U + R m 9 y b X V s Y T w v S X R l b V R 5 c G U + P E l 0 Z W 1 Q Y X R o P l N l Y 3 R p b 2 4 x L 2 F p d G l z Z W l z L W F y a X N 0 Z W l h L T I w M j I v J U N F J U E w J U N G J T g x J U N F J U J G J U N F J U F E J U N F J U J C J U N F J U I 1 J U N G J T g 1 J U N G J T g z J U N F J U I 3 P C 9 J d G V t U G F 0 a D 4 8 L 0 l 0 Z W 1 M b 2 N h d G l v b j 4 8 U 3 R h Y m x l R W 5 0 c m l l c y A v P j w v S X R l b T 4 8 S X R l b T 4 8 S X R l b U x v Y 2 F 0 a W 9 u P j x J d G V t V H l w Z T 5 G b 3 J t d W x h P C 9 J d G V t V H l w Z T 4 8 S X R l b V B h d G g + U 2 V j d G l v b j E v Y W l 0 a X N l a X M t Y X J p c 3 R l a W E t M j A y M i 8 l Q 0 U l O T E l Q 0 U l Q k Q l Q 0 U l Q j E l Q 0 U l Q j I l Q 0 U l Q j E l Q 0 U l Q j g l Q 0 U l Q k M l Q 0 U l Q j k l Q 0 Y l O D M l Q 0 U l Q k M l Q 0 U l Q U Q l Q 0 U l Q k Q l Q 0 U l Q j U l Q 0 Y l O D I l M j A l Q 0 U l Q k E l Q 0 U l Q j U l Q 0 Y l O D Y l Q 0 U l Q j E l Q 0 U l Q k I l Q 0 U l Q U Y l Q 0 U l Q j Q l Q 0 U l Q j U l Q 0 Y l O D I 8 L 0 l 0 Z W 1 Q Y X R o P j w v S X R l b U x v Y 2 F 0 a W 9 u P j x T d G F i b G V F b n R y a W V z I C 8 + P C 9 J d G V t P j x J d G V t P j x J d G V t T G 9 j Y X R p b 2 4 + P E l 0 Z W 1 U e X B l P k Z v c m 1 1 b G E 8 L 0 l 0 Z W 1 U e X B l P j x J d G V t U G F 0 a D 5 T Z W N 0 a W 9 u M S 9 h a X R p c 2 V p c y 1 h c m l z d G V p Y S 0 y M D I y L y V D R S U 5 M S V D R S V C Q i V D R S V C Q i V D R S V C M S V D R S V C M y V D R S V B R S U y M C V D R i U 4 N C V D R i U 4 R C V D R i U 4 M C V D R S V C R i V D R i U 4 N T w v S X R l b V B h d G g + P C 9 J d G V t T G 9 j Y X R p b 2 4 + P F N 0 Y W J s Z U V u d H J p Z X M g L z 4 8 L 0 l 0 Z W 0 + P C 9 J d G V t c z 4 8 L 0 x v Y 2 F s U G F j a 2 F n Z U 1 l d G F k Y X R h R m l s Z T 4 W A A A A U E s F B g A A A A A A A A A A A A A A A A A A A A A A A C Y B A A A B A A A A 0 I y d 3 w E V 0 R G M e g D A T 8 K X 6 w E A A A A 1 y w i Q P i B d R 6 G + E J P X c 9 H r A A A A A A I A A A A A A B B m A A A A A Q A A I A A A A D + A g d Q N L 4 / 5 l A c P z M 1 t A R x F t 8 1 R d + n Y K z 7 B d C x 0 s E u o A A A A A A 6 A A A A A A g A A I A A A A F 3 H d z S S G L c A e T e N 4 M k / i J 0 f I h 4 n / K t 2 9 x 4 U 4 0 5 k o E u V U A A A A A 0 K I c L R m Z p g X S h E w m e U I h T w v w y j f 8 U 1 V R 3 8 j g J w L c X S 6 2 j j j E w C v p q 3 6 4 T J u c a + I C 4 3 4 T / J d c w g 9 8 f f s 2 1 E S M u i H J 0 + j O n 7 J w b P h 6 b e 4 K H G Q A A A A G 2 m k r n G F d F T J r p 4 L x 7 T K d 5 u C 4 X 2 Q 2 K K X h 5 s O w R Y E C g + q / 2 x 0 Q j 6 Q B c H K Q m j s 9 y B e r I v I P 3 p S w A V U I k E L p r A e g M = < / D a t a M a s h u p > 
</file>

<file path=customXml/itemProps1.xml><?xml version="1.0" encoding="utf-8"?>
<ds:datastoreItem xmlns:ds="http://schemas.openxmlformats.org/officeDocument/2006/customXml" ds:itemID="{B59100C5-B7C3-45A5-8CA1-AC2527B89B7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6</vt:i4>
      </vt:variant>
      <vt:variant>
        <vt:lpstr>Περιοχές με ονόματα</vt:lpstr>
      </vt:variant>
      <vt:variant>
        <vt:i4>3</vt:i4>
      </vt:variant>
    </vt:vector>
  </HeadingPairs>
  <TitlesOfParts>
    <vt:vector size="9" baseType="lpstr">
      <vt:lpstr>Πολυτεχνική</vt:lpstr>
      <vt:lpstr>Κοινωνικών και Ανθρωπιστικών Σπ</vt:lpstr>
      <vt:lpstr>Θετικών Επιστημών</vt:lpstr>
      <vt:lpstr>Επιστημων Υγείας</vt:lpstr>
      <vt:lpstr>Γεωπονικό</vt:lpstr>
      <vt:lpstr>Οικονομικών Επιστημών</vt:lpstr>
      <vt:lpstr>Πολυτεχνική!skip1</vt:lpstr>
      <vt:lpstr>Πολυτεχνική!skip2</vt:lpstr>
      <vt:lpstr>Πολυτεχνική!top</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Γιώργος Μυλωνάς</dc:creator>
  <cp:lastModifiedBy>kntzioka</cp:lastModifiedBy>
  <cp:lastPrinted>2022-07-04T08:15:49Z</cp:lastPrinted>
  <dcterms:created xsi:type="dcterms:W3CDTF">2022-07-01T05:41:30Z</dcterms:created>
  <dcterms:modified xsi:type="dcterms:W3CDTF">2023-01-20T11:06:28Z</dcterms:modified>
</cp:coreProperties>
</file>